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890" activeTab="3"/>
  </bookViews>
  <sheets>
    <sheet name="Тит.лист" sheetId="18" r:id="rId1"/>
    <sheet name="ф 2" sheetId="19" r:id="rId2"/>
    <sheet name="ф 3" sheetId="15" r:id="rId3"/>
    <sheet name="ф 4" sheetId="17" r:id="rId4"/>
    <sheet name="ф 5" sheetId="14" r:id="rId5"/>
    <sheet name="ф 1" sheetId="20" r:id="rId6"/>
    <sheet name="ф 6" sheetId="21" r:id="rId7"/>
  </sheets>
  <calcPr calcId="125725"/>
</workbook>
</file>

<file path=xl/calcChain.xml><?xml version="1.0" encoding="utf-8"?>
<calcChain xmlns="http://schemas.openxmlformats.org/spreadsheetml/2006/main">
  <c r="P14" i="20"/>
  <c r="M15"/>
  <c r="M14" s="1"/>
  <c r="N16"/>
  <c r="N21"/>
  <c r="N34"/>
  <c r="N38"/>
  <c r="N42"/>
  <c r="N43"/>
  <c r="N45"/>
  <c r="N47"/>
  <c r="N50"/>
  <c r="O14"/>
  <c r="O15"/>
  <c r="P15"/>
  <c r="Q15"/>
  <c r="S51"/>
  <c r="R51"/>
  <c r="Q51"/>
  <c r="P51"/>
  <c r="S50"/>
  <c r="R50"/>
  <c r="Q50"/>
  <c r="P50"/>
  <c r="O50"/>
  <c r="M50"/>
  <c r="S48"/>
  <c r="R48"/>
  <c r="Q48"/>
  <c r="P48"/>
  <c r="P47" s="1"/>
  <c r="S47"/>
  <c r="R47"/>
  <c r="Q47"/>
  <c r="O47"/>
  <c r="M47"/>
  <c r="S45"/>
  <c r="R45"/>
  <c r="Q45"/>
  <c r="P45"/>
  <c r="O45"/>
  <c r="M45"/>
  <c r="S43"/>
  <c r="S42" s="1"/>
  <c r="R43"/>
  <c r="R42" s="1"/>
  <c r="Q43"/>
  <c r="Q42" s="1"/>
  <c r="P43"/>
  <c r="P42" s="1"/>
  <c r="O43"/>
  <c r="O42" s="1"/>
  <c r="M43"/>
  <c r="M42" s="1"/>
  <c r="S38"/>
  <c r="S37" s="1"/>
  <c r="S34" s="1"/>
  <c r="S33" s="1"/>
  <c r="R38"/>
  <c r="R37" s="1"/>
  <c r="R34" s="1"/>
  <c r="R33" s="1"/>
  <c r="Q38"/>
  <c r="Q37" s="1"/>
  <c r="Q34" s="1"/>
  <c r="Q33" s="1"/>
  <c r="P38"/>
  <c r="P37" s="1"/>
  <c r="O38"/>
  <c r="M38"/>
  <c r="M37" s="1"/>
  <c r="O34"/>
  <c r="O33" s="1"/>
  <c r="M34"/>
  <c r="M33" s="1"/>
  <c r="S21"/>
  <c r="S20" s="1"/>
  <c r="R21"/>
  <c r="R20" s="1"/>
  <c r="Q21"/>
  <c r="Q20" s="1"/>
  <c r="O21"/>
  <c r="O20" s="1"/>
  <c r="M21"/>
  <c r="M20" s="1"/>
  <c r="P18"/>
  <c r="S16"/>
  <c r="R16"/>
  <c r="Q16"/>
  <c r="P16"/>
  <c r="O16"/>
  <c r="M16"/>
  <c r="S15"/>
  <c r="R15"/>
  <c r="S19" l="1"/>
  <c r="S18" s="1"/>
  <c r="O19"/>
  <c r="O18" s="1"/>
  <c r="R19"/>
  <c r="R18" s="1"/>
  <c r="Q19"/>
  <c r="Q18" s="1"/>
  <c r="M19"/>
  <c r="M18" s="1"/>
  <c r="J16" i="14" l="1"/>
  <c r="J13"/>
  <c r="J14"/>
  <c r="J15"/>
  <c r="I13"/>
  <c r="I14"/>
  <c r="I15"/>
  <c r="I16"/>
  <c r="J12"/>
  <c r="I12"/>
</calcChain>
</file>

<file path=xl/sharedStrings.xml><?xml version="1.0" encoding="utf-8"?>
<sst xmlns="http://schemas.openxmlformats.org/spreadsheetml/2006/main" count="301" uniqueCount="165">
  <si>
    <t>хх</t>
  </si>
  <si>
    <t>Наименование муниципальной программы</t>
  </si>
  <si>
    <t>Ответственный исполнитель мероприятия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</si>
  <si>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</si>
  <si>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</si>
  <si>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</si>
  <si>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</si>
  <si>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</si>
  <si>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</si>
  <si>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</si>
  <si>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</si>
  <si>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МП</t>
  </si>
  <si>
    <t>Наименование подпрограммы, основного мероприятия, мероприятия</t>
  </si>
  <si>
    <t>0 1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</si>
  <si>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</si>
  <si>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</si>
  <si>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</si>
  <si>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</si>
  <si>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Показатель применения меры</t>
  </si>
  <si>
    <t>ГРБС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</si>
  <si>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</si>
  <si>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</si>
  <si>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</si>
  <si>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</si>
  <si>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Утверждаю</t>
  </si>
  <si>
    <t>Достигнутый результат</t>
  </si>
  <si>
    <t>Проблемы, возникшие в ходе реализации мероприятия</t>
  </si>
  <si>
    <t>Срок выполнения плановый</t>
  </si>
  <si>
    <t>Срок выполнения фактический</t>
  </si>
  <si>
    <t xml:space="preserve">Факт на конец отчетного периода 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</si>
  <si>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</si>
  <si>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</si>
  <si>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</si>
  <si>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Относительное отклонение факта от плана*</t>
  </si>
  <si>
    <t>Отношение фактических расходов к оценке расходов, % (гр6/гр5*100)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</si>
  <si>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</si>
  <si>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</si>
  <si>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</si>
  <si>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</si>
  <si>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3) иные источники</t>
  </si>
  <si>
    <t>2)  средства бюджетов других уровней бюджетной системы Российской Федерации, планируемые к привлечению</t>
  </si>
  <si>
    <t>Всего (1+2+3)</t>
  </si>
  <si>
    <t>Темп роста к уровню прошлого года, % (гр8/гр6*100)</t>
  </si>
  <si>
    <t xml:space="preserve">Координатор муниципальной программы </t>
  </si>
  <si>
    <t>(должность)</t>
  </si>
  <si>
    <t>(подпись)                    (ФИО)</t>
  </si>
  <si>
    <t xml:space="preserve">________________     </t>
  </si>
  <si>
    <t xml:space="preserve">(дата) </t>
  </si>
  <si>
    <t xml:space="preserve"> Отчет о расходах на реализацию муниципальной программы за счет всех источников финансирования</t>
  </si>
  <si>
    <t>Форма 2.</t>
  </si>
  <si>
    <t>Отчет о выполнении основных мероприятий муниципальной программы</t>
  </si>
  <si>
    <t xml:space="preserve">Форма 3. </t>
  </si>
  <si>
    <t>Форма 4.</t>
  </si>
  <si>
    <t xml:space="preserve"> Отчет о выполнении  сводных показателей муниципальных заданий на оказание муниципальных услуг (выполнение работ) муниципальными учреждениями  муниципального образования "Город Воткинск" по муниципальной программе *</t>
  </si>
  <si>
    <t xml:space="preserve"> Отчет о достигнутых значениях целевых показателей (индикаторов) муниципальной программы</t>
  </si>
  <si>
    <t>Форма 5.</t>
  </si>
  <si>
    <t>Наименование муниципальной программы "Развитие туризма на 2020-2024 годы"</t>
  </si>
  <si>
    <t>"Развитие туризма на 2020-2024 годы"</t>
  </si>
  <si>
    <t>17</t>
  </si>
  <si>
    <t xml:space="preserve">Разработка и проведение мероприятий по маркетинговой и имиджевой политике города
</t>
  </si>
  <si>
    <t>январь-август</t>
  </si>
  <si>
    <t>Разработана и принята имиджевая символика города, отражающая основные уникальные характеристики города, как территории благоприятной для проживания, туризма и инвестирования.  Создана система пешеходной туристской навигации,  установка уличных конструкций, информационных стоек в аэропорту, на ж/д вокзале Ижевска, в центре города. Подготовлены материалы для презентации Воткинска на участие города во Всероссийском ежегодном конкурсе "Туристическое событие"</t>
  </si>
  <si>
    <t>Управление развития города (Обухова Н.И.), Управление культуры  (Коновалова Т.В.)</t>
  </si>
  <si>
    <t>Сформировано, опубликовано и ежеквартально  обновляется предложение по размещению, питанию и организции досуга на сайте для туристов и гостей города   в сети «Интернет» на официальном сайте города Воткинска.</t>
  </si>
  <si>
    <t>Задача 1. Создание благоприятной информационной среды для туристов, формирование имиджа Воткинска, как города привлекательноготдля туризма</t>
  </si>
  <si>
    <t>Поддержка предложений от МСП индустрии гостеприимства на информациооных ресурсах Администрации города Воткинска</t>
  </si>
  <si>
    <t>Управление развития города (Обухова Н.И.)</t>
  </si>
  <si>
    <t>в течение года</t>
  </si>
  <si>
    <t>1 полугод.</t>
  </si>
  <si>
    <t>01</t>
  </si>
  <si>
    <t>Задача 2. Формирование и продвижение туристского продукта, удовлетворяющего потребности туристов</t>
  </si>
  <si>
    <t>Содействие  формированию и продвижению конкурентоспособного туристического продукта. Содействие развитию событийного туризма</t>
  </si>
  <si>
    <t xml:space="preserve">Участие в подготовке мероприятий  к 180-летию П.И. Чайковского: приглашение гостей, выстриивание взаимодействия с информационными партнерами. Оказано содействие в подготовке и запуску 3 новых туристских маршрутов. Разработаны 3 тематические экскурсии по грроду. Разработана линейка сувенирной продукции города Воткинска к 180 летиюП.И. Чайковского и к Новогодним праздникам. Запущены 2 видеоролика о туристских мероприятиях в городе и 1 аудиоролик. Сформирован городской реестр объектов индустрии гостеприимства для развития внутреннего туризма. Подготовлен и проведен промотур для туроператоров Удмуртии и Пермского края. Увеличен туристический поток до 145 тыс. человек в год.  </t>
  </si>
  <si>
    <t>в соответствии с планом событийных мероприятий</t>
  </si>
  <si>
    <t>Ответственный исполнитель : Управление развития города</t>
  </si>
  <si>
    <t>Объем туристического потока</t>
  </si>
  <si>
    <t>Численность лиц, обслуженных в коллективных средствах размещения</t>
  </si>
  <si>
    <t>Объем инвестиций в основной капитал средств размещения (гостиницы, места для временного проживания)</t>
  </si>
  <si>
    <t>Объем платных туристских услуг, оказанных населению</t>
  </si>
  <si>
    <t>Объем платных услуг гостиниц  и аналогичных средств  размещения</t>
  </si>
  <si>
    <t>человек</t>
  </si>
  <si>
    <t>млн.руб.</t>
  </si>
  <si>
    <t>руб.</t>
  </si>
  <si>
    <t>Факт на начало отчетного периода (за2019 год)</t>
  </si>
  <si>
    <t>План на конец отчетного 2020  года</t>
  </si>
  <si>
    <t>Низкий процент выполнения по целевым показателям объясняется тем , что в условиях распространения новой коронавирусной инфекции были введены ограничительные меры для внутреннего туризма</t>
  </si>
  <si>
    <t>Наименование муниципальной программы : "Развитие туризма на 2020-2024 годы"</t>
  </si>
  <si>
    <t>заместитель главы Администрации по экономике, финансам и инвестициям</t>
  </si>
  <si>
    <t>_______________ /О.Ю. Сорокина</t>
  </si>
  <si>
    <t>Отчет о реализации муниципальной программы:  "Развитие туризма на 2020-2024 годы"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</si>
  <si>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</si>
  <si>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</si>
  <si>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</si>
  <si>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</si>
  <si>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И</t>
  </si>
  <si>
    <t>Рз</t>
  </si>
  <si>
    <t>Пр</t>
  </si>
  <si>
    <t>ЦС</t>
  </si>
  <si>
    <t>ВР</t>
  </si>
  <si>
    <t>0</t>
  </si>
  <si>
    <t>Развитие туризма на 2020-2024 годы</t>
  </si>
  <si>
    <t>Всего</t>
  </si>
  <si>
    <t xml:space="preserve">Администрация города Воткинска </t>
  </si>
  <si>
    <t>05</t>
  </si>
  <si>
    <t>Развитие потребительского рынка</t>
  </si>
  <si>
    <t>Создание условий для развития малого и среднего предпринимательства</t>
  </si>
  <si>
    <t>Администрация города Воткинска</t>
  </si>
  <si>
    <t>Финансовая, имущественная поддержка малого и среднего предпринимательства</t>
  </si>
  <si>
    <t>3</t>
  </si>
  <si>
    <t>Субсидирование части затрат субъектов малого и среднего прдпринимательства по оплате части лизинговых платежей по договрам лизинга</t>
  </si>
  <si>
    <t>04</t>
  </si>
  <si>
    <t>0520474</t>
  </si>
  <si>
    <t>0520150640</t>
  </si>
  <si>
    <t>0520104740</t>
  </si>
  <si>
    <t>0520161820</t>
  </si>
  <si>
    <t>05201L5270</t>
  </si>
  <si>
    <t>05201R5270</t>
  </si>
  <si>
    <t>Поддержка начинающих субъектов малого предпринимательства</t>
  </si>
  <si>
    <t>0526182</t>
  </si>
  <si>
    <t>Субсидирование части затрат субъектов малого и среднего предпринимательства на возмещение части затрат, связанных с приобретением в собственность оборудования в целях создания и (или) развития либо модернизации производства товаров (работ, услуг)</t>
  </si>
  <si>
    <t>Повышение конкурентоспособности субъектов малого и среднего предпринимательства. Содействие пропагандированию массовых профессий в сфере малого и среднего предпринимательства</t>
  </si>
  <si>
    <t>Проведение конкурсов профессионального мастерства, фестивалей и профессиональных праздников</t>
  </si>
  <si>
    <t>0520261820</t>
  </si>
  <si>
    <t>Информационная и консультационная поддержка субъектов малого и среднего предпринимательства</t>
  </si>
  <si>
    <t xml:space="preserve">Проведение семинаров, тренингов, учебных курсов и других обучающих мероприятий для субъектов малого и среднего предпринимательства, представителей организаций инфраструктуры поддержки малого и среднего прдпринимательства, а также лиц, желающих начать свой бизнес. </t>
  </si>
  <si>
    <t>0520461820</t>
  </si>
  <si>
    <t>Проведение массовых мероприятий, направленных на содействие развитию предпринимательства. Производство и размещение в СМИ печатных, аудио-и видеоматериалов по вопросам малого и среднего предпринимательства</t>
  </si>
  <si>
    <t>Субсидирование организаций инфраструктуры поддержки малого и среднего предпринимательства</t>
  </si>
  <si>
    <t>Создание благоприятных условий для привлечения инвестиций</t>
  </si>
  <si>
    <t>4</t>
  </si>
  <si>
    <t>Содействие занятости населения</t>
  </si>
  <si>
    <t>Организация временного трудоустройства несовершеннолетних граждан в возрасте от 14 до 18 лет в свободное от учебы время</t>
  </si>
  <si>
    <t>5</t>
  </si>
  <si>
    <t>Развитие системы социального партнерства, улучшение условий и охраны труда</t>
  </si>
  <si>
    <t>Организация обучения по охране труда руководителей и специалистов учреждений и оргпнизаций города</t>
  </si>
  <si>
    <t>Содействие  формированию и продвижению конкурентоспособного туристического продукта. Содействие развитию событийного туризма.</t>
  </si>
  <si>
    <t>Кассовые расходв,%</t>
  </si>
  <si>
    <t>Сводная бюджетная роспись на отчетную дату</t>
  </si>
  <si>
    <t>Кассовое исполнение на конец отчетного периода</t>
  </si>
  <si>
    <t>Сводная бюджетная роспись, план на 1 января отчетного года</t>
  </si>
  <si>
    <t xml:space="preserve">К плану на  1 января отчетного  года
(гр15/гр13*
100)
</t>
  </si>
  <si>
    <t xml:space="preserve">К плану на отчетную  дату
(гр15/гр14*
100)
</t>
  </si>
  <si>
    <t xml:space="preserve">Ответственный исполнитель:  Управление экономики </t>
  </si>
  <si>
    <t>Наименование муниципальной программы:  Развитие туризма на 2020-2024 годы</t>
  </si>
  <si>
    <t>Ответственный исполнитель: Управление экономики</t>
  </si>
  <si>
    <t>по состоянию на 31.12.2020</t>
  </si>
  <si>
    <t>На официальном сайте города размещено предложение по размещению, питанию и организции досуга на сайте для туристов и гостей города (актуализируется 1 раз в квартал).</t>
  </si>
  <si>
    <t xml:space="preserve">Из-за ограничительных мероприятий в связи с распространением новой коронавирусной инфекции праздничные мероприятия к 180 летию П.И. Чайковского в городе не проводились. Запущены 2 новых туристических маршрута по промышленному туризму с посещением предприятий ООО «Завод НГО «Техновек» и ОАО «Пищекомбинат «Воткинский». Всего в городе действуе 25 туристических маршрута.  Разработана линейка  сувенирной продукции города Воткинска. Созданы и запущены в прокат 4 видеоматериала о туристском потенциале города, подготовлены  и изданы рекламно-информационные материалы. Создана линейка полиграфической продукции для региональных туроператоров, фирм, занимающихся продажей турпродуктов. Проведен промотур для туроператоров Удмуртии и Пермского края (18.03.2020). На базе ДШИ №2 разработано предложение по организации нового турпродукта "Пленэр на родине П.И. Чайковского". Оказано содействие музею истории и культуры г. Воткинска в организации школы экскурсоводов. Разработан путеводитель города, планируется участие во всероссийском конкурсе  «Маршрут года-2020". </t>
  </si>
  <si>
    <t xml:space="preserve">В рамках реализации проекта "Создай свой Воткинск" совместно с ЦБС г.Воткинска проведен конкурс на разработку вариантов имиджевой символики города, отражающей основные уникальные характеристики города, как территории благоприятной для проживания, туризма и инвестирования;   Создан и запущен сайт "Чайковский -180"с  информационными материалами. Подготовлены материалы и сувенирная продукция для презентации Воткинска в мероприятих с целью формирования дополнительного потребительского спроса и повышения туристкой и инвестиционной привлекательности: сняты 4 видеоролика ("Крещение Господне" , "Чайковский -180", "Лето в Воткинске", "Хрустальный Новый год"), разработаны и утверждены варианты туристистической сувенирной продукции к 180 летию П.И.Чайковского. Подготовлены, презентованы, размещены рекламные баннеры и материалы в аэропорту г. Ижевска, ж/д вокзале г. Ижевска, на выставке "Интурмаркет" в г. Мооскве. Размещены билборды в г. Сарапул, Глазов, Ижевск. В бортовом журнале компании  "ИжАвиа" размещен материал о Воткинске, как родине П.И. Чайковского. Рекламный ролик "Хрустальный Новый год" размещен на информ. ресурсах организаций города. </t>
  </si>
  <si>
    <t>Форма 6.</t>
  </si>
  <si>
    <t xml:space="preserve">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</si>
  <si>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</si>
  <si>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</si>
  <si>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</si>
  <si>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</si>
  <si>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Ответственный исполнитель : Управление экономики</t>
  </si>
  <si>
    <t xml:space="preserve">постановление Администрации города Воткинска </t>
  </si>
  <si>
    <t>Внесены изменения в паспорт муниципальной программы в раздел "Ресурсное обеспечение за счет средств бюджета муниципального образования".                                                                                                                                                Приложения 5,6 изложены в новой редакции.</t>
  </si>
  <si>
    <t xml:space="preserve">В условиях ограничительных мероприятий из-за распространения коронавирусной инфекции реализация инвест. проектов была приостановлена. </t>
  </si>
  <si>
    <r>
      <t xml:space="preserve">по состоянию на </t>
    </r>
    <r>
      <rPr>
        <sz val="12"/>
        <rFont val="Times New Roman"/>
        <family val="1"/>
        <charset val="204"/>
      </rPr>
      <t xml:space="preserve"> 31.12.2020</t>
    </r>
  </si>
  <si>
    <t xml:space="preserve">Форма 1 </t>
  </si>
  <si>
    <t xml:space="preserve">Отчет об использовании  бюджетных ассигнований бюджета МО "Город Воткинск" на реализацию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состоянию на  31.12.2020 </t>
  </si>
  <si>
    <t>Ответственный исполнитель Управление экономики</t>
  </si>
  <si>
    <t>В рамках программы  муниципальные задания на выполнение муниципальных услуг (работ)  не выдаются</t>
  </si>
  <si>
    <t>Наименование муниципальной программы: "Развитие туризма на 2020-2024 годы"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</si>
</sst>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/>
    <xf numFmtId="0" fontId="7" fillId="0" borderId="0" xfId="0" applyFont="1"/>
    <xf numFmtId="0" fontId="1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9" fillId="0" borderId="3" xfId="0" applyNumberFormat="1" applyFont="1" applyBorder="1"/>
    <xf numFmtId="165" fontId="9" fillId="0" borderId="1" xfId="0" applyNumberFormat="1" applyFont="1" applyBorder="1"/>
    <xf numFmtId="0" fontId="19" fillId="0" borderId="0" xfId="0" applyFont="1"/>
    <xf numFmtId="0" fontId="19" fillId="3" borderId="1" xfId="0" applyFont="1" applyFill="1" applyBorder="1" applyAlignment="1">
      <alignment wrapText="1"/>
    </xf>
    <xf numFmtId="165" fontId="7" fillId="0" borderId="3" xfId="0" applyNumberFormat="1" applyFont="1" applyBorder="1"/>
    <xf numFmtId="165" fontId="7" fillId="0" borderId="1" xfId="0" applyNumberFormat="1" applyFont="1" applyBorder="1"/>
    <xf numFmtId="0" fontId="19" fillId="3" borderId="1" xfId="0" applyFont="1" applyFill="1" applyBorder="1" applyAlignment="1">
      <alignment horizontal="left" wrapText="1" indent="3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0" borderId="0" xfId="0" applyFont="1"/>
    <xf numFmtId="0" fontId="2" fillId="0" borderId="0" xfId="0" applyFont="1"/>
    <xf numFmtId="0" fontId="1" fillId="0" borderId="0" xfId="0" applyFont="1"/>
    <xf numFmtId="0" fontId="17" fillId="0" borderId="0" xfId="0" applyFont="1" applyFill="1"/>
    <xf numFmtId="0" fontId="18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2" fontId="11" fillId="0" borderId="0" xfId="0" applyNumberFormat="1" applyFont="1"/>
    <xf numFmtId="2" fontId="13" fillId="0" borderId="0" xfId="0" applyNumberFormat="1" applyFont="1"/>
    <xf numFmtId="0" fontId="13" fillId="0" borderId="0" xfId="0" applyFont="1"/>
    <xf numFmtId="2" fontId="6" fillId="0" borderId="0" xfId="0" applyNumberFormat="1" applyFont="1"/>
    <xf numFmtId="0" fontId="6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/>
    <xf numFmtId="0" fontId="1" fillId="0" borderId="0" xfId="0" applyFont="1" applyAlignment="1">
      <alignment horizontal="left" wrapText="1"/>
    </xf>
    <xf numFmtId="0" fontId="3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justify" vertical="center"/>
    </xf>
    <xf numFmtId="0" fontId="20" fillId="0" borderId="0" xfId="0" applyFont="1" applyFill="1"/>
    <xf numFmtId="0" fontId="4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/>
    <xf numFmtId="0" fontId="3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/>
    <xf numFmtId="49" fontId="15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 applyAlignment="1">
      <alignment horizontal="right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23" fillId="0" borderId="0" xfId="0" applyFont="1"/>
    <xf numFmtId="0" fontId="23" fillId="0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/>
    <xf numFmtId="0" fontId="27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165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top"/>
    </xf>
    <xf numFmtId="0" fontId="27" fillId="0" borderId="1" xfId="0" applyFont="1" applyFill="1" applyBorder="1" applyAlignment="1">
      <alignment vertical="top" wrapText="1"/>
    </xf>
    <xf numFmtId="49" fontId="27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/>
    </xf>
    <xf numFmtId="0" fontId="25" fillId="0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5" xfId="0" applyFont="1" applyFill="1" applyBorder="1" applyAlignment="1">
      <alignment horizontal="center" vertical="justify" wrapText="1"/>
    </xf>
    <xf numFmtId="0" fontId="3" fillId="0" borderId="6" xfId="0" applyFont="1" applyFill="1" applyBorder="1" applyAlignment="1">
      <alignment horizontal="center" vertical="justify" wrapText="1"/>
    </xf>
    <xf numFmtId="0" fontId="3" fillId="0" borderId="3" xfId="0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wrapText="1"/>
    </xf>
    <xf numFmtId="0" fontId="1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2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6" fillId="0" borderId="1" xfId="0" applyFont="1" applyFill="1" applyBorder="1" applyAlignment="1"/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wrapText="1"/>
    </xf>
    <xf numFmtId="0" fontId="26" fillId="0" borderId="0" xfId="0" applyFont="1" applyAlignment="1">
      <alignment horizontal="center"/>
    </xf>
    <xf numFmtId="0" fontId="24" fillId="0" borderId="0" xfId="0" applyFont="1" applyAlignment="1"/>
    <xf numFmtId="0" fontId="26" fillId="0" borderId="0" xfId="0" applyFont="1" applyAlignment="1">
      <alignment horizontal="center" wrapText="1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8" xfId="0" applyNumberFormat="1" applyFont="1" applyFill="1" applyBorder="1" applyAlignment="1">
      <alignment horizontal="right" vertical="top"/>
    </xf>
    <xf numFmtId="165" fontId="10" fillId="0" borderId="0" xfId="0" applyNumberFormat="1" applyFont="1" applyFill="1" applyBorder="1" applyAlignment="1">
      <alignment horizontal="right" vertical="top"/>
    </xf>
    <xf numFmtId="165" fontId="10" fillId="0" borderId="4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5" fontId="27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5" fontId="27" fillId="0" borderId="4" xfId="0" applyNumberFormat="1" applyFont="1" applyFill="1" applyBorder="1" applyAlignment="1">
      <alignment horizontal="center" vertical="center"/>
    </xf>
    <xf numFmtId="165" fontId="27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wrapText="1"/>
    </xf>
    <xf numFmtId="0" fontId="25" fillId="0" borderId="0" xfId="0" applyFont="1" applyFill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top" wrapText="1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top"/>
    </xf>
    <xf numFmtId="0" fontId="28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top"/>
    </xf>
    <xf numFmtId="49" fontId="27" fillId="0" borderId="4" xfId="0" applyNumberFormat="1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center" vertical="top"/>
    </xf>
    <xf numFmtId="49" fontId="27" fillId="0" borderId="2" xfId="0" applyNumberFormat="1" applyFont="1" applyFill="1" applyBorder="1" applyAlignment="1">
      <alignment horizontal="center" vertical="top"/>
    </xf>
    <xf numFmtId="0" fontId="27" fillId="0" borderId="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view="pageBreakPreview" zoomScale="60" zoomScaleNormal="100" workbookViewId="0">
      <selection activeCell="K18" sqref="K18"/>
    </sheetView>
  </sheetViews>
  <sheetFormatPr defaultRowHeight="15"/>
  <cols>
    <col min="1" max="5" width="3.28515625" style="16" customWidth="1"/>
    <col min="6" max="6" width="27.85546875" style="16" customWidth="1"/>
    <col min="7" max="7" width="16.85546875" style="81" customWidth="1"/>
    <col min="8" max="8" width="5.42578125" style="81" customWidth="1"/>
    <col min="9" max="10" width="4" style="16" customWidth="1"/>
    <col min="11" max="11" width="10.140625" style="16" customWidth="1"/>
    <col min="12" max="12" width="4.5703125" style="16" customWidth="1"/>
    <col min="13" max="15" width="10.5703125" style="16" customWidth="1"/>
    <col min="16" max="17" width="8.85546875" style="16" customWidth="1"/>
    <col min="18" max="16384" width="9.140625" style="16"/>
  </cols>
  <sheetData>
    <row r="1" spans="1:17" s="15" customFormat="1" ht="14.1" customHeight="1">
      <c r="A1" s="13"/>
      <c r="B1" s="13"/>
      <c r="C1" s="13"/>
      <c r="D1" s="13"/>
      <c r="E1" s="13"/>
      <c r="F1" s="13"/>
      <c r="G1" s="79"/>
      <c r="H1" s="79"/>
      <c r="I1" s="13"/>
      <c r="J1" s="13"/>
      <c r="K1" s="13"/>
      <c r="L1" s="13"/>
      <c r="M1" s="13"/>
      <c r="N1" s="161" t="s">
        <v>24</v>
      </c>
      <c r="O1" s="161"/>
      <c r="P1" s="161"/>
      <c r="Q1" s="161"/>
    </row>
    <row r="2" spans="1:17" s="15" customFormat="1" ht="36" customHeight="1">
      <c r="A2" s="13"/>
      <c r="B2" s="13"/>
      <c r="C2" s="13"/>
      <c r="D2" s="13"/>
      <c r="E2" s="13"/>
      <c r="F2" s="13"/>
      <c r="G2" s="79"/>
      <c r="H2" s="79"/>
      <c r="I2" s="13"/>
      <c r="J2" s="13"/>
      <c r="K2" s="13"/>
      <c r="L2" s="13"/>
      <c r="M2" s="13"/>
      <c r="N2" s="162" t="s">
        <v>43</v>
      </c>
      <c r="O2" s="162"/>
      <c r="P2" s="162"/>
      <c r="Q2" s="162"/>
    </row>
    <row r="3" spans="1:17" s="15" customFormat="1" ht="42.75" customHeight="1">
      <c r="A3" s="13"/>
      <c r="B3" s="13"/>
      <c r="C3" s="13"/>
      <c r="D3" s="13"/>
      <c r="E3" s="13"/>
      <c r="F3" s="13"/>
      <c r="G3" s="79"/>
      <c r="H3" s="79"/>
      <c r="I3" s="13"/>
      <c r="J3" s="13"/>
      <c r="K3" s="13"/>
      <c r="L3" s="13"/>
      <c r="M3" s="13"/>
      <c r="N3" s="163" t="s">
        <v>87</v>
      </c>
      <c r="O3" s="163"/>
      <c r="P3" s="163"/>
      <c r="Q3" s="163"/>
    </row>
    <row r="4" spans="1:17" ht="16.5" customHeight="1">
      <c r="A4" s="4"/>
      <c r="B4" s="4"/>
      <c r="C4" s="4"/>
      <c r="D4" s="4"/>
      <c r="E4" s="4"/>
      <c r="F4" s="4"/>
      <c r="G4" s="80"/>
      <c r="H4" s="80"/>
      <c r="I4" s="4"/>
      <c r="J4" s="4"/>
      <c r="K4" s="4"/>
      <c r="L4" s="4"/>
      <c r="M4" s="4"/>
      <c r="N4" s="164" t="s">
        <v>44</v>
      </c>
      <c r="O4" s="164"/>
      <c r="P4" s="164"/>
      <c r="Q4" s="164"/>
    </row>
    <row r="5" spans="1:17" ht="18" customHeight="1">
      <c r="A5" s="4"/>
      <c r="B5" s="4"/>
      <c r="C5" s="4"/>
      <c r="D5" s="4"/>
      <c r="E5" s="4"/>
      <c r="F5" s="4"/>
      <c r="G5" s="80"/>
      <c r="H5" s="80"/>
      <c r="I5" s="4"/>
      <c r="J5" s="4"/>
      <c r="K5" s="4"/>
      <c r="L5" s="4"/>
      <c r="M5" s="4"/>
      <c r="N5" s="166" t="s">
        <v>88</v>
      </c>
      <c r="O5" s="166"/>
      <c r="P5" s="166"/>
      <c r="Q5" s="166"/>
    </row>
    <row r="6" spans="1:17" ht="18" customHeight="1">
      <c r="A6" s="4"/>
      <c r="B6" s="4"/>
      <c r="C6" s="4"/>
      <c r="D6" s="4"/>
      <c r="E6" s="4"/>
      <c r="F6" s="4"/>
      <c r="G6" s="80"/>
      <c r="H6" s="80"/>
      <c r="I6" s="4"/>
      <c r="J6" s="4"/>
      <c r="K6" s="4"/>
      <c r="L6" s="4"/>
      <c r="M6" s="4"/>
      <c r="N6" s="168" t="s">
        <v>45</v>
      </c>
      <c r="O6" s="168"/>
      <c r="P6" s="168"/>
      <c r="Q6" s="168"/>
    </row>
    <row r="7" spans="1:17" ht="18" customHeight="1">
      <c r="A7" s="4"/>
      <c r="B7" s="4"/>
      <c r="C7" s="4"/>
      <c r="D7" s="4"/>
      <c r="E7" s="4"/>
      <c r="F7" s="4"/>
      <c r="G7" s="80"/>
      <c r="H7" s="80"/>
      <c r="I7" s="4"/>
      <c r="J7" s="4"/>
      <c r="K7" s="4"/>
      <c r="L7" s="4"/>
      <c r="M7" s="4"/>
      <c r="N7" s="167" t="s">
        <v>46</v>
      </c>
      <c r="O7" s="167"/>
      <c r="P7" s="167"/>
      <c r="Q7" s="167"/>
    </row>
    <row r="8" spans="1:17" ht="18" customHeight="1">
      <c r="A8" s="4"/>
      <c r="B8" s="4"/>
      <c r="C8" s="4"/>
      <c r="D8" s="4"/>
      <c r="E8" s="4"/>
      <c r="F8" s="4"/>
      <c r="G8" s="80"/>
      <c r="H8" s="80"/>
      <c r="I8" s="4"/>
      <c r="J8" s="4"/>
      <c r="K8" s="4"/>
      <c r="L8" s="4"/>
      <c r="M8" s="4"/>
      <c r="N8" s="168" t="s">
        <v>47</v>
      </c>
      <c r="O8" s="168"/>
      <c r="P8" s="168"/>
      <c r="Q8" s="168"/>
    </row>
    <row r="9" spans="1:17" ht="14.1" customHeight="1">
      <c r="A9" s="4"/>
      <c r="B9" s="4"/>
      <c r="C9" s="4"/>
      <c r="D9" s="4"/>
      <c r="E9" s="4"/>
      <c r="F9" s="4"/>
      <c r="G9" s="80"/>
      <c r="H9" s="80"/>
      <c r="I9" s="4"/>
      <c r="J9" s="4"/>
      <c r="K9" s="4"/>
      <c r="L9" s="4"/>
      <c r="M9" s="4"/>
      <c r="N9" s="3"/>
      <c r="O9" s="3"/>
      <c r="P9" s="4"/>
      <c r="Q9" s="4"/>
    </row>
    <row r="10" spans="1:17" s="15" customFormat="1" ht="17.45" customHeight="1">
      <c r="A10" s="165" t="s">
        <v>89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</row>
    <row r="11" spans="1:17" s="15" customFormat="1" ht="17.45" customHeight="1">
      <c r="A11" s="165" t="s">
        <v>159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</row>
    <row r="12" spans="1:17" s="15" customFormat="1" ht="17.45" customHeight="1">
      <c r="A12" s="6"/>
      <c r="B12" s="11"/>
      <c r="C12" s="11"/>
      <c r="D12" s="11"/>
      <c r="E12" s="11"/>
      <c r="F12" s="11"/>
      <c r="G12" s="14"/>
      <c r="H12" s="14"/>
      <c r="I12" s="11"/>
      <c r="J12" s="11"/>
      <c r="K12" s="11"/>
      <c r="L12" s="11"/>
      <c r="M12" s="11"/>
      <c r="N12" s="11"/>
      <c r="O12" s="11"/>
      <c r="P12" s="11"/>
      <c r="Q12" s="11"/>
    </row>
    <row r="13" spans="1:17" s="15" customFormat="1" ht="17.45" customHeight="1">
      <c r="A13" s="6"/>
      <c r="B13" s="11"/>
      <c r="C13" s="11"/>
      <c r="D13" s="11"/>
      <c r="E13" s="11"/>
      <c r="F13" s="11"/>
      <c r="G13" s="14"/>
      <c r="H13" s="14"/>
      <c r="I13" s="11"/>
      <c r="J13" s="11"/>
      <c r="K13" s="11"/>
      <c r="L13" s="11"/>
      <c r="M13" s="11"/>
      <c r="N13" s="11"/>
      <c r="O13" s="11"/>
      <c r="P13" s="11"/>
      <c r="Q13" s="11"/>
    </row>
  </sheetData>
  <mergeCells count="10">
    <mergeCell ref="N1:Q1"/>
    <mergeCell ref="N2:Q2"/>
    <mergeCell ref="N3:Q3"/>
    <mergeCell ref="N4:Q4"/>
    <mergeCell ref="A11:Q11"/>
    <mergeCell ref="A10:Q10"/>
    <mergeCell ref="N5:Q5"/>
    <mergeCell ref="N7:Q7"/>
    <mergeCell ref="N6:Q6"/>
    <mergeCell ref="N8:Q8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9"/>
  <sheetViews>
    <sheetView view="pageBreakPreview" zoomScale="60" zoomScaleNormal="100" workbookViewId="0">
      <selection activeCell="J15" sqref="J14:J15"/>
    </sheetView>
  </sheetViews>
  <sheetFormatPr defaultRowHeight="15"/>
  <cols>
    <col min="1" max="2" width="6" style="16" customWidth="1"/>
    <col min="3" max="3" width="22" style="16" customWidth="1"/>
    <col min="4" max="4" width="55.5703125" style="16" customWidth="1"/>
    <col min="5" max="5" width="17.5703125" style="16" customWidth="1"/>
    <col min="6" max="6" width="15.140625" style="16" customWidth="1"/>
    <col min="7" max="7" width="16.140625" style="16" customWidth="1"/>
    <col min="8" max="16384" width="9.140625" style="16"/>
  </cols>
  <sheetData>
    <row r="1" spans="1:17" s="15" customFormat="1" ht="18" customHeight="1">
      <c r="A1" s="20"/>
      <c r="B1" s="20"/>
      <c r="C1" s="20"/>
      <c r="D1" s="20"/>
      <c r="E1" s="20"/>
      <c r="F1" s="20"/>
      <c r="G1" s="20" t="s">
        <v>49</v>
      </c>
    </row>
    <row r="2" spans="1:17" s="15" customFormat="1" ht="17.25" customHeight="1">
      <c r="A2" s="169" t="s">
        <v>48</v>
      </c>
      <c r="B2" s="169"/>
      <c r="C2" s="169"/>
      <c r="D2" s="169"/>
      <c r="E2" s="169"/>
      <c r="F2" s="169"/>
      <c r="G2" s="169"/>
    </row>
    <row r="3" spans="1:17" s="15" customFormat="1" ht="17.25" customHeight="1">
      <c r="A3" s="169" t="s">
        <v>145</v>
      </c>
      <c r="B3" s="169"/>
      <c r="C3" s="169"/>
      <c r="D3" s="169"/>
      <c r="E3" s="169"/>
      <c r="F3" s="169"/>
      <c r="G3" s="169"/>
    </row>
    <row r="4" spans="1:17" s="19" customFormat="1" ht="15" customHeight="1">
      <c r="A4" s="161" t="s">
        <v>56</v>
      </c>
      <c r="B4" s="161"/>
      <c r="C4" s="161"/>
      <c r="D4" s="161"/>
      <c r="E4" s="161"/>
      <c r="F4" s="161"/>
      <c r="G4" s="161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9" customFormat="1" ht="16.149999999999999" customHeight="1">
      <c r="A5" s="161" t="s">
        <v>144</v>
      </c>
      <c r="B5" s="161"/>
      <c r="C5" s="161"/>
      <c r="D5" s="161"/>
      <c r="E5" s="161"/>
      <c r="F5" s="161"/>
      <c r="G5" s="161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15" customFormat="1" ht="17.25" customHeight="1">
      <c r="A6" s="21"/>
      <c r="B6" s="21"/>
      <c r="C6" s="21"/>
      <c r="D6" s="21"/>
      <c r="E6" s="21"/>
      <c r="F6" s="21"/>
      <c r="G6" s="21"/>
    </row>
    <row r="7" spans="1:17" ht="5.45" customHeight="1">
      <c r="A7" s="5"/>
      <c r="B7" s="5"/>
      <c r="C7" s="5"/>
      <c r="D7" s="5"/>
      <c r="E7" s="5"/>
      <c r="F7" s="5"/>
      <c r="G7" s="5"/>
    </row>
    <row r="8" spans="1:17" s="22" customFormat="1" ht="20.25" customHeight="1">
      <c r="A8" s="170" t="s">
        <v>6</v>
      </c>
      <c r="B8" s="170"/>
      <c r="C8" s="170" t="s">
        <v>20</v>
      </c>
      <c r="D8" s="170" t="s">
        <v>21</v>
      </c>
      <c r="E8" s="173" t="s">
        <v>22</v>
      </c>
      <c r="F8" s="174"/>
      <c r="G8" s="170" t="s">
        <v>34</v>
      </c>
    </row>
    <row r="9" spans="1:17" s="22" customFormat="1" ht="27.75" customHeight="1">
      <c r="A9" s="170"/>
      <c r="B9" s="170"/>
      <c r="C9" s="170" t="s">
        <v>18</v>
      </c>
      <c r="D9" s="170"/>
      <c r="E9" s="171" t="s">
        <v>31</v>
      </c>
      <c r="F9" s="175" t="s">
        <v>32</v>
      </c>
      <c r="G9" s="170"/>
    </row>
    <row r="10" spans="1:17" s="22" customFormat="1" ht="21.75" customHeight="1">
      <c r="A10" s="10" t="s">
        <v>11</v>
      </c>
      <c r="B10" s="10" t="s">
        <v>7</v>
      </c>
      <c r="C10" s="170"/>
      <c r="D10" s="170"/>
      <c r="E10" s="172"/>
      <c r="F10" s="176"/>
      <c r="G10" s="170"/>
    </row>
    <row r="11" spans="1:17" s="22" customFormat="1" ht="14.25" customHeight="1">
      <c r="A11" s="10">
        <v>1</v>
      </c>
      <c r="B11" s="10">
        <v>2</v>
      </c>
      <c r="C11" s="10">
        <v>3</v>
      </c>
      <c r="D11" s="10">
        <v>4</v>
      </c>
      <c r="E11" s="23">
        <v>5</v>
      </c>
      <c r="F11" s="24">
        <v>6</v>
      </c>
      <c r="G11" s="10">
        <v>7</v>
      </c>
    </row>
    <row r="12" spans="1:17" s="28" customFormat="1" ht="15" customHeight="1">
      <c r="A12" s="177" t="s">
        <v>58</v>
      </c>
      <c r="B12" s="177"/>
      <c r="C12" s="178" t="s">
        <v>57</v>
      </c>
      <c r="D12" s="25" t="s">
        <v>41</v>
      </c>
      <c r="E12" s="26">
        <v>0</v>
      </c>
      <c r="F12" s="27">
        <v>0</v>
      </c>
      <c r="G12" s="27">
        <v>0</v>
      </c>
    </row>
    <row r="13" spans="1:17" s="28" customFormat="1" ht="15" customHeight="1">
      <c r="A13" s="177"/>
      <c r="B13" s="177"/>
      <c r="C13" s="178"/>
      <c r="D13" s="29" t="s">
        <v>35</v>
      </c>
      <c r="E13" s="30">
        <v>0</v>
      </c>
      <c r="F13" s="31">
        <v>0</v>
      </c>
      <c r="G13" s="27">
        <v>0</v>
      </c>
    </row>
    <row r="14" spans="1:17" s="28" customFormat="1" ht="15" customHeight="1">
      <c r="A14" s="177"/>
      <c r="B14" s="177"/>
      <c r="C14" s="178"/>
      <c r="D14" s="32" t="s">
        <v>23</v>
      </c>
      <c r="E14" s="33"/>
      <c r="F14" s="34"/>
      <c r="G14" s="27"/>
    </row>
    <row r="15" spans="1:17" s="28" customFormat="1" ht="13.5" customHeight="1">
      <c r="A15" s="177"/>
      <c r="B15" s="177"/>
      <c r="C15" s="178"/>
      <c r="D15" s="32" t="s">
        <v>36</v>
      </c>
      <c r="E15" s="33">
        <v>0</v>
      </c>
      <c r="F15" s="34">
        <v>0</v>
      </c>
      <c r="G15" s="27">
        <v>0</v>
      </c>
    </row>
    <row r="16" spans="1:17" s="28" customFormat="1" ht="15" customHeight="1">
      <c r="A16" s="177"/>
      <c r="B16" s="177"/>
      <c r="C16" s="178"/>
      <c r="D16" s="32" t="s">
        <v>37</v>
      </c>
      <c r="E16" s="33">
        <v>0</v>
      </c>
      <c r="F16" s="34">
        <v>0</v>
      </c>
      <c r="G16" s="27">
        <v>0</v>
      </c>
    </row>
    <row r="17" spans="1:7" s="28" customFormat="1" ht="15" customHeight="1">
      <c r="A17" s="177"/>
      <c r="B17" s="177"/>
      <c r="C17" s="178"/>
      <c r="D17" s="32" t="s">
        <v>38</v>
      </c>
      <c r="E17" s="33">
        <v>0</v>
      </c>
      <c r="F17" s="34">
        <v>0</v>
      </c>
      <c r="G17" s="27">
        <v>0</v>
      </c>
    </row>
    <row r="18" spans="1:7" s="28" customFormat="1" ht="26.25" customHeight="1">
      <c r="A18" s="177"/>
      <c r="B18" s="177"/>
      <c r="C18" s="178"/>
      <c r="D18" s="29" t="s">
        <v>40</v>
      </c>
      <c r="E18" s="33">
        <v>0</v>
      </c>
      <c r="F18" s="34">
        <v>0</v>
      </c>
      <c r="G18" s="27">
        <v>0</v>
      </c>
    </row>
    <row r="19" spans="1:7" s="28" customFormat="1" ht="15" customHeight="1">
      <c r="A19" s="177"/>
      <c r="B19" s="177"/>
      <c r="C19" s="178"/>
      <c r="D19" s="29" t="s">
        <v>39</v>
      </c>
      <c r="E19" s="33">
        <v>0</v>
      </c>
      <c r="F19" s="34">
        <v>0</v>
      </c>
      <c r="G19" s="27">
        <v>0</v>
      </c>
    </row>
  </sheetData>
  <mergeCells count="14">
    <mergeCell ref="A12:A19"/>
    <mergeCell ref="B12:B19"/>
    <mergeCell ref="C12:C19"/>
    <mergeCell ref="A4:G4"/>
    <mergeCell ref="A5:G5"/>
    <mergeCell ref="G8:G10"/>
    <mergeCell ref="A2:G2"/>
    <mergeCell ref="A8:B9"/>
    <mergeCell ref="C8:C10"/>
    <mergeCell ref="D8:D10"/>
    <mergeCell ref="E9:E10"/>
    <mergeCell ref="E8:F8"/>
    <mergeCell ref="F9:F10"/>
    <mergeCell ref="A3:G3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"/>
  <sheetViews>
    <sheetView view="pageBreakPreview" zoomScale="60" zoomScaleNormal="100" workbookViewId="0">
      <selection activeCell="I11" sqref="I11"/>
    </sheetView>
  </sheetViews>
  <sheetFormatPr defaultColWidth="8.85546875" defaultRowHeight="12"/>
  <cols>
    <col min="1" max="1" width="3.85546875" style="1" customWidth="1"/>
    <col min="2" max="2" width="3" style="1" customWidth="1"/>
    <col min="3" max="3" width="3.85546875" style="1" customWidth="1"/>
    <col min="4" max="4" width="3" style="1" customWidth="1"/>
    <col min="5" max="5" width="21.5703125" style="1" customWidth="1"/>
    <col min="6" max="6" width="12.42578125" style="1" customWidth="1"/>
    <col min="7" max="7" width="8.85546875" style="1" customWidth="1"/>
    <col min="8" max="8" width="9.5703125" style="1" customWidth="1"/>
    <col min="9" max="9" width="31" style="1" customWidth="1"/>
    <col min="10" max="10" width="33" style="85" customWidth="1"/>
    <col min="11" max="11" width="10.42578125" style="85" customWidth="1"/>
    <col min="12" max="16384" width="8.85546875" style="1"/>
  </cols>
  <sheetData>
    <row r="1" spans="1:17" ht="14.25" customHeight="1">
      <c r="I1" s="82"/>
      <c r="J1" s="83"/>
      <c r="K1" s="83" t="s">
        <v>51</v>
      </c>
      <c r="L1" s="82"/>
      <c r="M1" s="82"/>
      <c r="N1" s="84"/>
    </row>
    <row r="2" spans="1:17" ht="18" customHeight="1">
      <c r="A2" s="183" t="s">
        <v>50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7" s="86" customFormat="1" ht="17.25" customHeight="1">
      <c r="A3" s="191" t="s">
        <v>145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</row>
    <row r="4" spans="1:17" ht="15" customHeight="1">
      <c r="A4" s="192" t="s">
        <v>56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84"/>
      <c r="M4" s="84"/>
      <c r="N4" s="84"/>
      <c r="O4" s="84"/>
      <c r="P4" s="84"/>
      <c r="Q4" s="84"/>
    </row>
    <row r="5" spans="1:17" ht="16.149999999999999" customHeight="1">
      <c r="A5" s="192" t="s">
        <v>74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84"/>
      <c r="M5" s="84"/>
      <c r="N5" s="84"/>
      <c r="O5" s="84"/>
      <c r="P5" s="84"/>
      <c r="Q5" s="84"/>
    </row>
    <row r="6" spans="1:17">
      <c r="D6" s="2"/>
      <c r="E6" s="2"/>
      <c r="F6" s="2"/>
      <c r="G6" s="2"/>
      <c r="H6" s="2"/>
      <c r="I6" s="2"/>
      <c r="J6" s="87"/>
    </row>
    <row r="7" spans="1:17" ht="51" customHeight="1">
      <c r="A7" s="185" t="s">
        <v>6</v>
      </c>
      <c r="B7" s="186"/>
      <c r="C7" s="186"/>
      <c r="D7" s="187"/>
      <c r="E7" s="188" t="s">
        <v>12</v>
      </c>
      <c r="F7" s="188" t="s">
        <v>2</v>
      </c>
      <c r="G7" s="188" t="s">
        <v>27</v>
      </c>
      <c r="H7" s="188" t="s">
        <v>28</v>
      </c>
      <c r="I7" s="188" t="s">
        <v>3</v>
      </c>
      <c r="J7" s="189" t="s">
        <v>25</v>
      </c>
      <c r="K7" s="188" t="s">
        <v>26</v>
      </c>
    </row>
    <row r="8" spans="1:17" ht="20.25" customHeight="1">
      <c r="A8" s="88" t="s">
        <v>11</v>
      </c>
      <c r="B8" s="88" t="s">
        <v>7</v>
      </c>
      <c r="C8" s="88" t="s">
        <v>8</v>
      </c>
      <c r="D8" s="88" t="s">
        <v>9</v>
      </c>
      <c r="E8" s="188"/>
      <c r="F8" s="188"/>
      <c r="G8" s="188"/>
      <c r="H8" s="188"/>
      <c r="I8" s="188"/>
      <c r="J8" s="190"/>
      <c r="K8" s="188"/>
    </row>
    <row r="9" spans="1:17" ht="15" customHeight="1">
      <c r="A9" s="88">
        <v>1</v>
      </c>
      <c r="B9" s="88">
        <v>2</v>
      </c>
      <c r="C9" s="88">
        <v>3</v>
      </c>
      <c r="D9" s="88">
        <v>4</v>
      </c>
      <c r="E9" s="88">
        <v>5</v>
      </c>
      <c r="F9" s="88">
        <v>6</v>
      </c>
      <c r="G9" s="88">
        <v>7</v>
      </c>
      <c r="H9" s="88">
        <v>8</v>
      </c>
      <c r="I9" s="88">
        <v>9</v>
      </c>
      <c r="J9" s="89">
        <v>10</v>
      </c>
      <c r="K9" s="88">
        <v>11</v>
      </c>
    </row>
    <row r="10" spans="1:17" s="91" customFormat="1" ht="34.5" customHeight="1">
      <c r="A10" s="58">
        <v>17</v>
      </c>
      <c r="B10" s="58">
        <v>1</v>
      </c>
      <c r="C10" s="58"/>
      <c r="D10" s="58"/>
      <c r="E10" s="179" t="s">
        <v>64</v>
      </c>
      <c r="F10" s="182"/>
      <c r="G10" s="182"/>
      <c r="H10" s="182"/>
      <c r="I10" s="182"/>
      <c r="J10" s="182"/>
      <c r="K10" s="90"/>
    </row>
    <row r="11" spans="1:17" s="91" customFormat="1" ht="375.75" customHeight="1">
      <c r="A11" s="114" t="s">
        <v>58</v>
      </c>
      <c r="B11" s="114" t="s">
        <v>5</v>
      </c>
      <c r="C11" s="114" t="s">
        <v>69</v>
      </c>
      <c r="D11" s="114" t="s">
        <v>5</v>
      </c>
      <c r="E11" s="56" t="s">
        <v>59</v>
      </c>
      <c r="F11" s="57" t="s">
        <v>62</v>
      </c>
      <c r="G11" s="92" t="s">
        <v>60</v>
      </c>
      <c r="H11" s="92" t="s">
        <v>68</v>
      </c>
      <c r="I11" s="55" t="s">
        <v>61</v>
      </c>
      <c r="J11" s="56" t="s">
        <v>148</v>
      </c>
      <c r="K11" s="93"/>
    </row>
    <row r="12" spans="1:17" ht="85.5" customHeight="1">
      <c r="A12" s="94" t="s">
        <v>58</v>
      </c>
      <c r="B12" s="94" t="s">
        <v>5</v>
      </c>
      <c r="C12" s="94" t="s">
        <v>13</v>
      </c>
      <c r="D12" s="94" t="s">
        <v>4</v>
      </c>
      <c r="E12" s="55" t="s">
        <v>65</v>
      </c>
      <c r="F12" s="92" t="s">
        <v>66</v>
      </c>
      <c r="G12" s="92" t="s">
        <v>67</v>
      </c>
      <c r="H12" s="92" t="s">
        <v>68</v>
      </c>
      <c r="I12" s="55" t="s">
        <v>63</v>
      </c>
      <c r="J12" s="55" t="s">
        <v>146</v>
      </c>
      <c r="K12" s="95"/>
    </row>
    <row r="13" spans="1:17" s="91" customFormat="1" ht="24.75" customHeight="1">
      <c r="A13" s="59" t="s">
        <v>58</v>
      </c>
      <c r="B13" s="59" t="s">
        <v>5</v>
      </c>
      <c r="C13" s="59" t="s">
        <v>10</v>
      </c>
      <c r="D13" s="96"/>
      <c r="E13" s="179" t="s">
        <v>70</v>
      </c>
      <c r="F13" s="180"/>
      <c r="G13" s="180"/>
      <c r="H13" s="180"/>
      <c r="I13" s="180"/>
      <c r="J13" s="181"/>
      <c r="K13" s="97"/>
    </row>
    <row r="14" spans="1:17" s="91" customFormat="1" ht="409.5" customHeight="1">
      <c r="A14" s="94" t="s">
        <v>58</v>
      </c>
      <c r="B14" s="94" t="s">
        <v>5</v>
      </c>
      <c r="C14" s="94" t="s">
        <v>10</v>
      </c>
      <c r="D14" s="94" t="s">
        <v>5</v>
      </c>
      <c r="E14" s="55" t="s">
        <v>71</v>
      </c>
      <c r="F14" s="92" t="s">
        <v>66</v>
      </c>
      <c r="G14" s="92" t="s">
        <v>73</v>
      </c>
      <c r="H14" s="92" t="s">
        <v>73</v>
      </c>
      <c r="I14" s="55" t="s">
        <v>72</v>
      </c>
      <c r="J14" s="98" t="s">
        <v>147</v>
      </c>
      <c r="K14" s="93"/>
    </row>
    <row r="15" spans="1:17" s="91" customFormat="1" ht="19.149999999999999" customHeight="1">
      <c r="A15" s="99"/>
      <c r="B15" s="99"/>
      <c r="C15" s="99"/>
      <c r="D15" s="100"/>
      <c r="E15" s="101"/>
      <c r="F15" s="102"/>
      <c r="G15" s="102"/>
      <c r="H15" s="102"/>
      <c r="I15" s="100"/>
      <c r="J15" s="103"/>
      <c r="K15" s="104"/>
    </row>
    <row r="16" spans="1:17" ht="19.149999999999999" customHeight="1">
      <c r="A16" s="105"/>
      <c r="B16" s="105"/>
      <c r="C16" s="105"/>
      <c r="D16" s="105"/>
      <c r="E16" s="106"/>
      <c r="F16" s="107"/>
      <c r="G16" s="107"/>
      <c r="H16" s="107"/>
      <c r="I16" s="108"/>
      <c r="J16" s="108"/>
      <c r="K16" s="109"/>
    </row>
    <row r="17" spans="1:11" ht="19.149999999999999" customHeight="1">
      <c r="A17" s="105"/>
      <c r="B17" s="105"/>
      <c r="C17" s="105"/>
      <c r="D17" s="105"/>
      <c r="E17" s="106"/>
      <c r="F17" s="107"/>
      <c r="G17" s="107"/>
      <c r="H17" s="107"/>
      <c r="I17" s="108"/>
      <c r="J17" s="108"/>
      <c r="K17" s="110"/>
    </row>
    <row r="18" spans="1:11" s="91" customFormat="1" ht="19.149999999999999" customHeight="1">
      <c r="A18" s="99"/>
      <c r="B18" s="99"/>
      <c r="C18" s="99"/>
      <c r="D18" s="99"/>
      <c r="E18" s="111"/>
      <c r="F18" s="102"/>
      <c r="G18" s="102"/>
      <c r="H18" s="102"/>
      <c r="I18" s="112"/>
      <c r="J18" s="112"/>
      <c r="K18" s="113"/>
    </row>
    <row r="19" spans="1:11" ht="19.149999999999999" customHeight="1">
      <c r="A19" s="105"/>
      <c r="B19" s="105"/>
      <c r="C19" s="105"/>
      <c r="D19" s="105"/>
      <c r="E19" s="106"/>
      <c r="F19" s="107"/>
      <c r="G19" s="107"/>
      <c r="H19" s="107"/>
      <c r="I19" s="108"/>
      <c r="J19" s="108"/>
      <c r="K19" s="109"/>
    </row>
  </sheetData>
  <mergeCells count="14">
    <mergeCell ref="E13:J13"/>
    <mergeCell ref="E10:J10"/>
    <mergeCell ref="A2:J2"/>
    <mergeCell ref="A7:D7"/>
    <mergeCell ref="E7:E8"/>
    <mergeCell ref="F7:F8"/>
    <mergeCell ref="G7:G8"/>
    <mergeCell ref="J7:J8"/>
    <mergeCell ref="I7:I8"/>
    <mergeCell ref="H7:H8"/>
    <mergeCell ref="A3:K3"/>
    <mergeCell ref="A4:K4"/>
    <mergeCell ref="A5:K5"/>
    <mergeCell ref="K7:K8"/>
  </mergeCells>
  <phoneticPr fontId="5" type="noConversion"/>
  <pageMargins left="0.35433070866141736" right="0.31496062992125984" top="0.43307086614173229" bottom="0.19685039370078741" header="0.27559055118110237" footer="0.59055118110236227"/>
  <pageSetup paperSize="9" scale="97" orientation="landscape" r:id="rId1"/>
  <headerFooter alignWithMargins="0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Q8"/>
  <sheetViews>
    <sheetView tabSelected="1" workbookViewId="0">
      <selection activeCell="K16" sqref="K16"/>
    </sheetView>
  </sheetViews>
  <sheetFormatPr defaultRowHeight="15"/>
  <cols>
    <col min="1" max="2" width="5.85546875" style="16" customWidth="1"/>
    <col min="3" max="3" width="6.140625" style="16" customWidth="1"/>
    <col min="4" max="4" width="23.5703125" style="16" customWidth="1"/>
    <col min="5" max="5" width="28.7109375" style="16" customWidth="1"/>
    <col min="6" max="6" width="9.7109375" style="16" customWidth="1"/>
    <col min="7" max="9" width="12.5703125" style="16" customWidth="1"/>
    <col min="10" max="11" width="10.7109375" style="16" customWidth="1"/>
    <col min="12" max="16384" width="9.140625" style="16"/>
  </cols>
  <sheetData>
    <row r="1" spans="1:17" s="20" customFormat="1" ht="14.1" customHeight="1">
      <c r="A1" s="13"/>
      <c r="B1" s="13"/>
      <c r="C1" s="13"/>
      <c r="D1" s="13"/>
      <c r="E1" s="13"/>
      <c r="F1" s="13"/>
      <c r="G1" s="13"/>
      <c r="H1" s="13"/>
      <c r="I1" s="18"/>
      <c r="K1" s="13" t="s">
        <v>52</v>
      </c>
    </row>
    <row r="2" spans="1:17" s="20" customFormat="1" ht="32.25" customHeight="1">
      <c r="A2" s="165" t="s">
        <v>53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7" s="38" customFormat="1" ht="17.25" customHeight="1">
      <c r="A3" s="195" t="s">
        <v>145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7" s="13" customFormat="1" ht="15" customHeight="1">
      <c r="A4" s="161" t="s">
        <v>164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8"/>
      <c r="M4" s="18"/>
      <c r="N4" s="18"/>
      <c r="O4" s="18"/>
      <c r="P4" s="18"/>
      <c r="Q4" s="18"/>
    </row>
    <row r="5" spans="1:17" s="13" customFormat="1" ht="16.149999999999999" customHeight="1">
      <c r="A5" s="161" t="s">
        <v>144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8"/>
      <c r="M5" s="18"/>
      <c r="N5" s="18"/>
      <c r="O5" s="18"/>
      <c r="P5" s="18"/>
      <c r="Q5" s="18"/>
    </row>
    <row r="6" spans="1:17" s="20" customFormat="1" ht="14.1" customHeight="1">
      <c r="A6" s="13"/>
      <c r="B6" s="13"/>
      <c r="C6" s="13"/>
      <c r="D6" s="13"/>
      <c r="E6" s="17"/>
      <c r="F6" s="17"/>
      <c r="G6" s="17"/>
      <c r="H6" s="17"/>
      <c r="I6" s="17"/>
      <c r="J6" s="17"/>
      <c r="K6" s="17"/>
    </row>
    <row r="7" spans="1:17">
      <c r="G7" s="39"/>
      <c r="H7" s="39"/>
      <c r="I7" s="39"/>
      <c r="J7" s="39"/>
      <c r="K7" s="39"/>
    </row>
    <row r="8" spans="1:17" s="15" customFormat="1" ht="48.75" customHeight="1">
      <c r="A8" s="259" t="s">
        <v>163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</row>
  </sheetData>
  <mergeCells count="5">
    <mergeCell ref="A8:K8"/>
    <mergeCell ref="A2:K2"/>
    <mergeCell ref="A3:K3"/>
    <mergeCell ref="A4:K4"/>
    <mergeCell ref="A5:K5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5"/>
  <sheetViews>
    <sheetView topLeftCell="A4" zoomScaleNormal="100" workbookViewId="0">
      <selection activeCell="P15" sqref="P15"/>
    </sheetView>
  </sheetViews>
  <sheetFormatPr defaultColWidth="8.85546875" defaultRowHeight="15"/>
  <cols>
    <col min="1" max="2" width="5.85546875" style="45" customWidth="1"/>
    <col min="3" max="3" width="3.5703125" style="45" customWidth="1"/>
    <col min="4" max="4" width="33.140625" style="45" customWidth="1"/>
    <col min="5" max="5" width="8.7109375" style="45" customWidth="1"/>
    <col min="6" max="8" width="10.42578125" style="45" customWidth="1"/>
    <col min="9" max="9" width="11.42578125" style="45" customWidth="1"/>
    <col min="10" max="10" width="10.7109375" style="45" customWidth="1"/>
    <col min="11" max="11" width="27.7109375" style="45" customWidth="1"/>
    <col min="12" max="12" width="8.85546875" style="44" customWidth="1"/>
    <col min="13" max="16384" width="8.85546875" style="45"/>
  </cols>
  <sheetData>
    <row r="1" spans="1:17" s="19" customFormat="1" ht="17.25" customHeight="1">
      <c r="A1" s="13"/>
      <c r="B1" s="13"/>
      <c r="C1" s="13"/>
      <c r="D1" s="13"/>
      <c r="E1" s="13"/>
      <c r="F1" s="13"/>
      <c r="G1" s="13"/>
      <c r="H1" s="13"/>
      <c r="I1" s="18"/>
      <c r="J1" s="18"/>
      <c r="K1" s="42" t="s">
        <v>55</v>
      </c>
      <c r="L1" s="43"/>
    </row>
    <row r="2" spans="1:17" s="19" customFormat="1" ht="16.149999999999999" customHeight="1">
      <c r="A2" s="13"/>
      <c r="B2" s="202" t="s">
        <v>54</v>
      </c>
      <c r="C2" s="202"/>
      <c r="D2" s="202"/>
      <c r="E2" s="202"/>
      <c r="F2" s="202"/>
      <c r="G2" s="202"/>
      <c r="H2" s="202"/>
      <c r="I2" s="202"/>
      <c r="J2" s="202"/>
      <c r="K2" s="202"/>
      <c r="L2" s="43"/>
    </row>
    <row r="3" spans="1:17" s="38" customFormat="1" ht="17.25" customHeight="1">
      <c r="A3" s="195" t="s">
        <v>145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7" s="13" customFormat="1" ht="15" customHeight="1">
      <c r="A4" s="161" t="s">
        <v>86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8"/>
      <c r="M4" s="18"/>
      <c r="N4" s="18"/>
      <c r="O4" s="18"/>
      <c r="P4" s="18"/>
      <c r="Q4" s="18"/>
    </row>
    <row r="5" spans="1:17" s="13" customFormat="1" ht="16.149999999999999" customHeight="1">
      <c r="A5" s="161" t="s">
        <v>155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8"/>
      <c r="M5" s="18"/>
      <c r="N5" s="18"/>
      <c r="O5" s="18"/>
      <c r="P5" s="18"/>
      <c r="Q5" s="18"/>
    </row>
    <row r="6" spans="1:17" ht="14.1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7" s="35" customFormat="1" ht="13.5" customHeight="1">
      <c r="A7" s="193" t="s">
        <v>6</v>
      </c>
      <c r="B7" s="203"/>
      <c r="C7" s="193" t="s">
        <v>14</v>
      </c>
      <c r="D7" s="193" t="s">
        <v>15</v>
      </c>
      <c r="E7" s="193" t="s">
        <v>16</v>
      </c>
      <c r="F7" s="193" t="s">
        <v>17</v>
      </c>
      <c r="G7" s="193"/>
      <c r="H7" s="193"/>
      <c r="I7" s="197" t="s">
        <v>33</v>
      </c>
      <c r="J7" s="197" t="s">
        <v>42</v>
      </c>
      <c r="K7" s="197" t="s">
        <v>30</v>
      </c>
      <c r="L7" s="46"/>
    </row>
    <row r="8" spans="1:17" s="35" customFormat="1" ht="43.5" customHeight="1">
      <c r="A8" s="203"/>
      <c r="B8" s="203"/>
      <c r="C8" s="193"/>
      <c r="D8" s="193"/>
      <c r="E8" s="193"/>
      <c r="F8" s="193" t="s">
        <v>83</v>
      </c>
      <c r="G8" s="193" t="s">
        <v>84</v>
      </c>
      <c r="H8" s="193" t="s">
        <v>29</v>
      </c>
      <c r="I8" s="198"/>
      <c r="J8" s="198"/>
      <c r="K8" s="200"/>
      <c r="L8" s="46"/>
    </row>
    <row r="9" spans="1:17" s="35" customFormat="1" ht="14.1" customHeight="1">
      <c r="A9" s="8" t="s">
        <v>11</v>
      </c>
      <c r="B9" s="8" t="s">
        <v>7</v>
      </c>
      <c r="C9" s="193"/>
      <c r="D9" s="203"/>
      <c r="E9" s="203"/>
      <c r="F9" s="193"/>
      <c r="G9" s="193"/>
      <c r="H9" s="193"/>
      <c r="I9" s="199"/>
      <c r="J9" s="199"/>
      <c r="K9" s="201"/>
      <c r="L9" s="46"/>
    </row>
    <row r="10" spans="1:17" s="35" customFormat="1" ht="14.1" customHeight="1">
      <c r="A10" s="8" t="s">
        <v>5</v>
      </c>
      <c r="B10" s="8" t="s">
        <v>4</v>
      </c>
      <c r="C10" s="7">
        <v>3</v>
      </c>
      <c r="D10" s="47">
        <v>4</v>
      </c>
      <c r="E10" s="4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12">
        <v>11</v>
      </c>
      <c r="L10" s="46"/>
    </row>
    <row r="11" spans="1:17" s="37" customFormat="1" ht="12.75">
      <c r="A11" s="48" t="s">
        <v>0</v>
      </c>
      <c r="B11" s="41"/>
      <c r="C11" s="40"/>
      <c r="D11" s="196" t="s">
        <v>1</v>
      </c>
      <c r="E11" s="196"/>
      <c r="F11" s="196"/>
      <c r="G11" s="196"/>
      <c r="H11" s="196"/>
      <c r="I11" s="196"/>
      <c r="J11" s="196"/>
      <c r="K11" s="196"/>
      <c r="L11" s="49"/>
    </row>
    <row r="12" spans="1:17" s="37" customFormat="1" ht="107.25" customHeight="1">
      <c r="A12" s="60">
        <v>17</v>
      </c>
      <c r="B12" s="60">
        <v>1</v>
      </c>
      <c r="C12" s="61">
        <v>1</v>
      </c>
      <c r="D12" s="64" t="s">
        <v>75</v>
      </c>
      <c r="E12" s="63" t="s">
        <v>80</v>
      </c>
      <c r="F12" s="50">
        <v>142378</v>
      </c>
      <c r="G12" s="50">
        <v>145225</v>
      </c>
      <c r="H12" s="50">
        <v>69913</v>
      </c>
      <c r="I12" s="51">
        <f>H12/G12</f>
        <v>0.48141160268548805</v>
      </c>
      <c r="J12" s="52">
        <f>H12/F12*100</f>
        <v>49.103794125496918</v>
      </c>
      <c r="K12" s="115" t="s">
        <v>85</v>
      </c>
      <c r="L12" s="49"/>
    </row>
    <row r="13" spans="1:17" s="37" customFormat="1" ht="45">
      <c r="A13" s="60">
        <v>17</v>
      </c>
      <c r="B13" s="60">
        <v>1</v>
      </c>
      <c r="C13" s="62">
        <v>2</v>
      </c>
      <c r="D13" s="64" t="s">
        <v>76</v>
      </c>
      <c r="E13" s="63" t="s">
        <v>80</v>
      </c>
      <c r="F13" s="50">
        <v>6786</v>
      </c>
      <c r="G13" s="50">
        <v>6835</v>
      </c>
      <c r="H13" s="50">
        <v>6750</v>
      </c>
      <c r="I13" s="51">
        <f>H13/G13</f>
        <v>0.98756400877834671</v>
      </c>
      <c r="J13" s="52">
        <f>H13/F13*100</f>
        <v>99.469496021220166</v>
      </c>
      <c r="K13" s="40"/>
      <c r="L13" s="49"/>
    </row>
    <row r="14" spans="1:17" s="37" customFormat="1" ht="80.25" customHeight="1">
      <c r="A14" s="60">
        <v>17</v>
      </c>
      <c r="B14" s="60">
        <v>1</v>
      </c>
      <c r="C14" s="61">
        <v>3</v>
      </c>
      <c r="D14" s="64" t="s">
        <v>77</v>
      </c>
      <c r="E14" s="63" t="s">
        <v>81</v>
      </c>
      <c r="F14" s="52">
        <v>27.5</v>
      </c>
      <c r="G14" s="52">
        <v>36.1</v>
      </c>
      <c r="H14" s="52">
        <v>0</v>
      </c>
      <c r="I14" s="51">
        <f>H14/G14</f>
        <v>0</v>
      </c>
      <c r="J14" s="52">
        <f>H14/F14*100</f>
        <v>0</v>
      </c>
      <c r="K14" s="115" t="s">
        <v>158</v>
      </c>
      <c r="L14" s="49"/>
    </row>
    <row r="15" spans="1:17" s="37" customFormat="1" ht="30">
      <c r="A15" s="60">
        <v>17</v>
      </c>
      <c r="B15" s="60">
        <v>1</v>
      </c>
      <c r="C15" s="62">
        <v>4</v>
      </c>
      <c r="D15" s="64" t="s">
        <v>78</v>
      </c>
      <c r="E15" s="63" t="s">
        <v>81</v>
      </c>
      <c r="F15" s="52">
        <v>21.3</v>
      </c>
      <c r="G15" s="52">
        <v>21.7</v>
      </c>
      <c r="H15" s="52">
        <v>6.55</v>
      </c>
      <c r="I15" s="51">
        <f>H15/G15</f>
        <v>0.30184331797235026</v>
      </c>
      <c r="J15" s="52">
        <f>H15/F15*100</f>
        <v>30.751173708920188</v>
      </c>
      <c r="K15" s="40"/>
      <c r="L15" s="49"/>
    </row>
    <row r="16" spans="1:17" s="37" customFormat="1" ht="30">
      <c r="A16" s="60">
        <v>17</v>
      </c>
      <c r="B16" s="60">
        <v>1</v>
      </c>
      <c r="C16" s="63">
        <v>5</v>
      </c>
      <c r="D16" s="64" t="s">
        <v>79</v>
      </c>
      <c r="E16" s="63" t="s">
        <v>82</v>
      </c>
      <c r="F16" s="52">
        <v>13.4</v>
      </c>
      <c r="G16" s="52">
        <v>13.6</v>
      </c>
      <c r="H16" s="52">
        <v>9.6</v>
      </c>
      <c r="I16" s="51">
        <f>H16/G16</f>
        <v>0.70588235294117652</v>
      </c>
      <c r="J16" s="52">
        <f>H16/F16*100</f>
        <v>71.641791044776113</v>
      </c>
      <c r="K16" s="40"/>
      <c r="L16" s="49"/>
    </row>
    <row r="17" spans="1:12" s="36" customFormat="1" ht="13.5" customHeight="1">
      <c r="A17" s="78"/>
      <c r="B17" s="77"/>
      <c r="C17" s="65"/>
      <c r="D17" s="76"/>
      <c r="E17" s="76"/>
      <c r="F17" s="76"/>
      <c r="G17" s="76"/>
      <c r="H17" s="76"/>
      <c r="I17" s="76"/>
      <c r="J17" s="76"/>
      <c r="K17" s="76"/>
      <c r="L17" s="53"/>
    </row>
    <row r="18" spans="1:12" s="37" customFormat="1" ht="12" customHeight="1">
      <c r="A18" s="78"/>
      <c r="B18" s="77"/>
      <c r="C18" s="66"/>
      <c r="D18" s="67"/>
      <c r="E18" s="66"/>
      <c r="F18" s="68"/>
      <c r="G18" s="69"/>
      <c r="H18" s="69"/>
      <c r="I18" s="70"/>
      <c r="J18" s="71"/>
      <c r="K18" s="72"/>
      <c r="L18" s="49"/>
    </row>
    <row r="19" spans="1:12" s="37" customFormat="1" ht="12.75" hidden="1">
      <c r="A19" s="78"/>
      <c r="B19" s="77"/>
      <c r="C19" s="66"/>
      <c r="D19" s="67"/>
      <c r="E19" s="73"/>
      <c r="F19" s="73"/>
      <c r="G19" s="74"/>
      <c r="H19" s="66"/>
      <c r="I19" s="70"/>
      <c r="J19" s="71"/>
      <c r="K19" s="72"/>
      <c r="L19" s="49"/>
    </row>
    <row r="20" spans="1:12" s="37" customFormat="1" ht="12.75" hidden="1">
      <c r="A20" s="78"/>
      <c r="B20" s="77"/>
      <c r="C20" s="66"/>
      <c r="D20" s="67"/>
      <c r="E20" s="66"/>
      <c r="F20" s="75"/>
      <c r="G20" s="74"/>
      <c r="H20" s="74"/>
      <c r="I20" s="70"/>
      <c r="J20" s="71"/>
      <c r="K20" s="72"/>
      <c r="L20" s="49"/>
    </row>
    <row r="21" spans="1:12" s="36" customFormat="1" ht="12.75" hidden="1">
      <c r="A21" s="78"/>
      <c r="B21" s="77"/>
      <c r="C21" s="65"/>
      <c r="D21" s="76"/>
      <c r="E21" s="76"/>
      <c r="F21" s="76"/>
      <c r="G21" s="76"/>
      <c r="H21" s="76"/>
      <c r="I21" s="76"/>
      <c r="J21" s="76"/>
      <c r="K21" s="76"/>
      <c r="L21" s="53"/>
    </row>
    <row r="22" spans="1:12" s="37" customFormat="1" ht="12.75" hidden="1">
      <c r="A22" s="78"/>
      <c r="B22" s="77"/>
      <c r="C22" s="66"/>
      <c r="D22" s="67"/>
      <c r="E22" s="72"/>
      <c r="F22" s="72"/>
      <c r="G22" s="72"/>
      <c r="H22" s="72"/>
      <c r="I22" s="70"/>
      <c r="J22" s="71"/>
      <c r="K22" s="71"/>
      <c r="L22" s="49"/>
    </row>
    <row r="23" spans="1:12" s="37" customFormat="1" ht="12.75" hidden="1">
      <c r="A23" s="78"/>
      <c r="B23" s="77"/>
      <c r="C23" s="66"/>
      <c r="D23" s="67"/>
      <c r="E23" s="66"/>
      <c r="F23" s="69"/>
      <c r="G23" s="69"/>
      <c r="H23" s="69"/>
      <c r="I23" s="70"/>
      <c r="J23" s="71"/>
      <c r="K23" s="71"/>
      <c r="L23" s="49"/>
    </row>
    <row r="24" spans="1:12" hidden="1"/>
    <row r="25" spans="1:12" ht="43.5" customHeigh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</sheetData>
  <mergeCells count="16">
    <mergeCell ref="D11:K11"/>
    <mergeCell ref="I7:I9"/>
    <mergeCell ref="J7:J9"/>
    <mergeCell ref="K7:K9"/>
    <mergeCell ref="B2:K2"/>
    <mergeCell ref="F8:F9"/>
    <mergeCell ref="G8:G9"/>
    <mergeCell ref="A7:B8"/>
    <mergeCell ref="H8:H9"/>
    <mergeCell ref="F7:H7"/>
    <mergeCell ref="C7:C9"/>
    <mergeCell ref="A3:K3"/>
    <mergeCell ref="A4:K4"/>
    <mergeCell ref="A5:K5"/>
    <mergeCell ref="D7:D9"/>
    <mergeCell ref="E7:E9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58"/>
  <sheetViews>
    <sheetView view="pageBreakPreview" topLeftCell="A3" zoomScale="90" zoomScaleNormal="120" zoomScaleSheetLayoutView="90" workbookViewId="0">
      <selection activeCell="G53" sqref="G53:G54"/>
    </sheetView>
  </sheetViews>
  <sheetFormatPr defaultColWidth="9.140625" defaultRowHeight="15.75"/>
  <cols>
    <col min="1" max="5" width="3.28515625" style="124" customWidth="1"/>
    <col min="6" max="6" width="71.28515625" style="124" customWidth="1"/>
    <col min="7" max="7" width="24.140625" style="124" customWidth="1"/>
    <col min="8" max="8" width="5.42578125" style="124" customWidth="1"/>
    <col min="9" max="10" width="4" style="124" customWidth="1"/>
    <col min="11" max="11" width="9.5703125" style="124" customWidth="1"/>
    <col min="12" max="12" width="4.5703125" style="124" customWidth="1"/>
    <col min="13" max="13" width="8.42578125" style="124" customWidth="1"/>
    <col min="14" max="16" width="8.42578125" style="125" customWidth="1"/>
    <col min="17" max="17" width="13.140625" style="125" customWidth="1"/>
    <col min="18" max="18" width="0.7109375" style="125" hidden="1" customWidth="1"/>
    <col min="19" max="19" width="1.7109375" style="125" hidden="1" customWidth="1"/>
    <col min="20" max="16384" width="9.140625" style="124"/>
  </cols>
  <sheetData>
    <row r="1" spans="1:19" ht="15.75" customHeight="1">
      <c r="M1" s="162"/>
      <c r="N1" s="208"/>
      <c r="O1" s="208"/>
      <c r="P1" s="208"/>
      <c r="Q1" s="208"/>
    </row>
    <row r="2" spans="1:19" ht="15.75" customHeight="1">
      <c r="M2" s="204"/>
      <c r="N2" s="205"/>
      <c r="O2" s="205"/>
      <c r="P2" s="205"/>
      <c r="Q2" s="205"/>
    </row>
    <row r="3" spans="1:19" s="15" customFormat="1" ht="27.75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206" t="s">
        <v>160</v>
      </c>
      <c r="N3" s="207"/>
      <c r="O3" s="207"/>
      <c r="P3" s="207"/>
      <c r="Q3" s="207"/>
      <c r="R3" s="38"/>
      <c r="S3" s="38"/>
    </row>
    <row r="4" spans="1:19" s="15" customFormat="1" ht="33.75" hidden="1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206"/>
      <c r="N4" s="209"/>
      <c r="O4" s="221"/>
      <c r="P4" s="221"/>
      <c r="Q4" s="221"/>
      <c r="R4" s="38"/>
      <c r="S4" s="38"/>
    </row>
    <row r="5" spans="1:19" s="15" customFormat="1" ht="33.75" hidden="1" customHeight="1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/>
      <c r="O5" s="222"/>
      <c r="P5" s="222"/>
      <c r="Q5" s="131"/>
      <c r="R5" s="38"/>
      <c r="S5" s="38"/>
    </row>
    <row r="6" spans="1:19" s="15" customFormat="1" ht="13.9" customHeigh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38"/>
      <c r="S6" s="38"/>
    </row>
    <row r="7" spans="1:19" s="20" customFormat="1" ht="39.75" customHeight="1">
      <c r="A7" s="252" t="s">
        <v>161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117"/>
      <c r="S7" s="117"/>
    </row>
    <row r="8" spans="1:19" s="19" customFormat="1" ht="15" customHeight="1">
      <c r="A8" s="253" t="s">
        <v>143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13"/>
      <c r="S8" s="13"/>
    </row>
    <row r="9" spans="1:19" s="19" customFormat="1" ht="16.149999999999999" customHeight="1">
      <c r="A9" s="253" t="s">
        <v>142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13"/>
      <c r="S9" s="13"/>
    </row>
    <row r="10" spans="1:19" ht="18" customHeight="1">
      <c r="A10" s="132"/>
      <c r="B10" s="132"/>
      <c r="C10" s="132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</row>
    <row r="11" spans="1:19" ht="36.75" customHeight="1">
      <c r="A11" s="223" t="s">
        <v>6</v>
      </c>
      <c r="B11" s="254"/>
      <c r="C11" s="254"/>
      <c r="D11" s="254"/>
      <c r="E11" s="255"/>
      <c r="F11" s="256" t="s">
        <v>90</v>
      </c>
      <c r="G11" s="256" t="s">
        <v>91</v>
      </c>
      <c r="H11" s="223" t="s">
        <v>92</v>
      </c>
      <c r="I11" s="254"/>
      <c r="J11" s="254"/>
      <c r="K11" s="254"/>
      <c r="L11" s="255"/>
      <c r="M11" s="223" t="s">
        <v>93</v>
      </c>
      <c r="N11" s="224"/>
      <c r="O11" s="225"/>
      <c r="P11" s="223" t="s">
        <v>136</v>
      </c>
      <c r="Q11" s="225"/>
      <c r="R11" s="220"/>
      <c r="S11" s="220"/>
    </row>
    <row r="12" spans="1:19" s="19" customFormat="1" ht="78.75" customHeight="1">
      <c r="A12" s="134" t="s">
        <v>11</v>
      </c>
      <c r="B12" s="134" t="s">
        <v>7</v>
      </c>
      <c r="C12" s="134" t="s">
        <v>8</v>
      </c>
      <c r="D12" s="134" t="s">
        <v>9</v>
      </c>
      <c r="E12" s="134" t="s">
        <v>94</v>
      </c>
      <c r="F12" s="257"/>
      <c r="G12" s="257"/>
      <c r="H12" s="134" t="s">
        <v>19</v>
      </c>
      <c r="I12" s="134" t="s">
        <v>95</v>
      </c>
      <c r="J12" s="134" t="s">
        <v>96</v>
      </c>
      <c r="K12" s="134" t="s">
        <v>97</v>
      </c>
      <c r="L12" s="134" t="s">
        <v>98</v>
      </c>
      <c r="M12" s="135" t="s">
        <v>139</v>
      </c>
      <c r="N12" s="135" t="s">
        <v>137</v>
      </c>
      <c r="O12" s="135" t="s">
        <v>138</v>
      </c>
      <c r="P12" s="134" t="s">
        <v>140</v>
      </c>
      <c r="Q12" s="134" t="s">
        <v>141</v>
      </c>
      <c r="R12" s="126"/>
      <c r="S12" s="126"/>
    </row>
    <row r="13" spans="1:19" s="19" customFormat="1" ht="23.25" customHeight="1">
      <c r="A13" s="136">
        <v>1</v>
      </c>
      <c r="B13" s="136">
        <v>2</v>
      </c>
      <c r="C13" s="136">
        <v>3</v>
      </c>
      <c r="D13" s="136">
        <v>4</v>
      </c>
      <c r="E13" s="136">
        <v>5</v>
      </c>
      <c r="F13" s="137">
        <v>6</v>
      </c>
      <c r="G13" s="138">
        <v>7</v>
      </c>
      <c r="H13" s="134">
        <v>8</v>
      </c>
      <c r="I13" s="134">
        <v>9</v>
      </c>
      <c r="J13" s="134">
        <v>10</v>
      </c>
      <c r="K13" s="134">
        <v>11</v>
      </c>
      <c r="L13" s="134">
        <v>12</v>
      </c>
      <c r="M13" s="134">
        <v>13</v>
      </c>
      <c r="N13" s="134">
        <v>14</v>
      </c>
      <c r="O13" s="134">
        <v>15</v>
      </c>
      <c r="P13" s="134">
        <v>16</v>
      </c>
      <c r="Q13" s="134">
        <v>17</v>
      </c>
      <c r="R13" s="126"/>
      <c r="S13" s="126"/>
    </row>
    <row r="14" spans="1:19" s="19" customFormat="1" ht="19.5" customHeight="1">
      <c r="A14" s="246" t="s">
        <v>58</v>
      </c>
      <c r="B14" s="246" t="s">
        <v>99</v>
      </c>
      <c r="C14" s="246"/>
      <c r="D14" s="246"/>
      <c r="E14" s="248"/>
      <c r="F14" s="250" t="s">
        <v>100</v>
      </c>
      <c r="G14" s="139" t="s">
        <v>101</v>
      </c>
      <c r="H14" s="140"/>
      <c r="I14" s="140"/>
      <c r="J14" s="140"/>
      <c r="K14" s="140"/>
      <c r="L14" s="140"/>
      <c r="M14" s="141">
        <f>M15</f>
        <v>500</v>
      </c>
      <c r="N14" s="141">
        <v>0</v>
      </c>
      <c r="O14" s="141">
        <f>O53+O55</f>
        <v>0</v>
      </c>
      <c r="P14" s="141">
        <f>O14/M14*100</f>
        <v>0</v>
      </c>
      <c r="Q14" s="141">
        <v>0</v>
      </c>
      <c r="R14" s="127"/>
      <c r="S14" s="127"/>
    </row>
    <row r="15" spans="1:19" s="19" customFormat="1" ht="45.75" customHeight="1">
      <c r="A15" s="247"/>
      <c r="B15" s="247"/>
      <c r="C15" s="247"/>
      <c r="D15" s="247"/>
      <c r="E15" s="249"/>
      <c r="F15" s="251"/>
      <c r="G15" s="142" t="s">
        <v>102</v>
      </c>
      <c r="H15" s="140"/>
      <c r="I15" s="140"/>
      <c r="J15" s="140"/>
      <c r="K15" s="140"/>
      <c r="L15" s="140"/>
      <c r="M15" s="141">
        <f>M53+M55</f>
        <v>500</v>
      </c>
      <c r="N15" s="141">
        <v>0</v>
      </c>
      <c r="O15" s="141">
        <f t="shared" ref="O15:S15" si="0">SUM(O53,O55)</f>
        <v>0</v>
      </c>
      <c r="P15" s="141">
        <f t="shared" si="0"/>
        <v>0</v>
      </c>
      <c r="Q15" s="141">
        <f t="shared" si="0"/>
        <v>0</v>
      </c>
      <c r="R15" s="127">
        <f t="shared" si="0"/>
        <v>0</v>
      </c>
      <c r="S15" s="127">
        <f t="shared" si="0"/>
        <v>0</v>
      </c>
    </row>
    <row r="16" spans="1:19" s="19" customFormat="1" ht="11.25" hidden="1" customHeight="1">
      <c r="A16" s="230" t="s">
        <v>103</v>
      </c>
      <c r="B16" s="230" t="s">
        <v>5</v>
      </c>
      <c r="C16" s="230"/>
      <c r="D16" s="230"/>
      <c r="E16" s="231"/>
      <c r="F16" s="239" t="s">
        <v>104</v>
      </c>
      <c r="G16" s="139" t="s">
        <v>101</v>
      </c>
      <c r="H16" s="143"/>
      <c r="I16" s="143"/>
      <c r="J16" s="143"/>
      <c r="K16" s="143"/>
      <c r="L16" s="143"/>
      <c r="M16" s="141">
        <f t="shared" ref="M16:S16" si="1">M17</f>
        <v>0</v>
      </c>
      <c r="N16" s="141">
        <f t="shared" si="1"/>
        <v>0</v>
      </c>
      <c r="O16" s="141">
        <f t="shared" si="1"/>
        <v>0</v>
      </c>
      <c r="P16" s="141">
        <f t="shared" si="1"/>
        <v>0</v>
      </c>
      <c r="Q16" s="141">
        <f t="shared" si="1"/>
        <v>0</v>
      </c>
      <c r="R16" s="127">
        <f t="shared" si="1"/>
        <v>0</v>
      </c>
      <c r="S16" s="127">
        <f t="shared" si="1"/>
        <v>0</v>
      </c>
    </row>
    <row r="17" spans="1:19" s="19" customFormat="1" ht="21" hidden="1" customHeight="1">
      <c r="A17" s="230"/>
      <c r="B17" s="230"/>
      <c r="C17" s="230"/>
      <c r="D17" s="230"/>
      <c r="E17" s="231"/>
      <c r="F17" s="239"/>
      <c r="G17" s="144" t="s">
        <v>102</v>
      </c>
      <c r="H17" s="140">
        <v>933</v>
      </c>
      <c r="I17" s="143"/>
      <c r="J17" s="143"/>
      <c r="K17" s="143"/>
      <c r="L17" s="143"/>
      <c r="M17" s="141">
        <v>0</v>
      </c>
      <c r="N17" s="141">
        <v>0</v>
      </c>
      <c r="O17" s="141">
        <v>0</v>
      </c>
      <c r="P17" s="141">
        <v>0</v>
      </c>
      <c r="Q17" s="141">
        <v>0</v>
      </c>
      <c r="R17" s="127">
        <v>0</v>
      </c>
      <c r="S17" s="128">
        <v>0</v>
      </c>
    </row>
    <row r="18" spans="1:19" s="19" customFormat="1" ht="11.25" hidden="1" customHeight="1">
      <c r="A18" s="230" t="s">
        <v>103</v>
      </c>
      <c r="B18" s="230" t="s">
        <v>4</v>
      </c>
      <c r="C18" s="230"/>
      <c r="D18" s="230"/>
      <c r="E18" s="231"/>
      <c r="F18" s="239" t="s">
        <v>105</v>
      </c>
      <c r="G18" s="139" t="s">
        <v>101</v>
      </c>
      <c r="H18" s="140"/>
      <c r="I18" s="145"/>
      <c r="J18" s="140"/>
      <c r="K18" s="145"/>
      <c r="L18" s="140"/>
      <c r="M18" s="141">
        <f>M19</f>
        <v>2138.7750000000001</v>
      </c>
      <c r="N18" s="141">
        <v>4578.1000000000004</v>
      </c>
      <c r="O18" s="141">
        <f>O19</f>
        <v>3139.3999999999996</v>
      </c>
      <c r="P18" s="141">
        <f>P19</f>
        <v>9.3000000000000007</v>
      </c>
      <c r="Q18" s="141">
        <f>Q19</f>
        <v>20</v>
      </c>
      <c r="R18" s="127">
        <f>R19</f>
        <v>20</v>
      </c>
      <c r="S18" s="127">
        <f>S19</f>
        <v>20</v>
      </c>
    </row>
    <row r="19" spans="1:19" s="19" customFormat="1" ht="21" hidden="1" customHeight="1">
      <c r="A19" s="230"/>
      <c r="B19" s="230"/>
      <c r="C19" s="230"/>
      <c r="D19" s="230"/>
      <c r="E19" s="231"/>
      <c r="F19" s="239"/>
      <c r="G19" s="144" t="s">
        <v>106</v>
      </c>
      <c r="H19" s="140">
        <v>933</v>
      </c>
      <c r="I19" s="145"/>
      <c r="J19" s="140"/>
      <c r="K19" s="145"/>
      <c r="L19" s="140"/>
      <c r="M19" s="141">
        <f>M20+M33+M37+M42</f>
        <v>2138.7750000000001</v>
      </c>
      <c r="N19" s="141">
        <v>4578.1000000000004</v>
      </c>
      <c r="O19" s="141">
        <f>SUM(O21,O34,O38)</f>
        <v>3139.3999999999996</v>
      </c>
      <c r="P19" s="141">
        <v>9.3000000000000007</v>
      </c>
      <c r="Q19" s="141">
        <f>Q20+Q33+Q37+Q42</f>
        <v>20</v>
      </c>
      <c r="R19" s="127">
        <f>R20+R33+R37+R42</f>
        <v>20</v>
      </c>
      <c r="S19" s="127">
        <f>S20+S33+S37+S42</f>
        <v>20</v>
      </c>
    </row>
    <row r="20" spans="1:19" s="19" customFormat="1" ht="11.25" hidden="1" customHeight="1">
      <c r="A20" s="240" t="s">
        <v>103</v>
      </c>
      <c r="B20" s="240" t="s">
        <v>4</v>
      </c>
      <c r="C20" s="240" t="s">
        <v>69</v>
      </c>
      <c r="D20" s="240"/>
      <c r="E20" s="245"/>
      <c r="F20" s="242" t="s">
        <v>107</v>
      </c>
      <c r="G20" s="139" t="s">
        <v>101</v>
      </c>
      <c r="H20" s="146"/>
      <c r="I20" s="147"/>
      <c r="J20" s="146"/>
      <c r="K20" s="147"/>
      <c r="L20" s="146"/>
      <c r="M20" s="148">
        <f t="shared" ref="M20:S20" si="2">M21</f>
        <v>1449.7</v>
      </c>
      <c r="N20" s="141">
        <v>4490</v>
      </c>
      <c r="O20" s="141">
        <f t="shared" si="2"/>
        <v>3103.7</v>
      </c>
      <c r="P20" s="141">
        <v>0</v>
      </c>
      <c r="Q20" s="141">
        <f t="shared" si="2"/>
        <v>10</v>
      </c>
      <c r="R20" s="127">
        <f t="shared" si="2"/>
        <v>10</v>
      </c>
      <c r="S20" s="127">
        <f t="shared" si="2"/>
        <v>10</v>
      </c>
    </row>
    <row r="21" spans="1:19" s="19" customFormat="1" ht="21" hidden="1" customHeight="1">
      <c r="A21" s="240"/>
      <c r="B21" s="240"/>
      <c r="C21" s="240"/>
      <c r="D21" s="240"/>
      <c r="E21" s="245"/>
      <c r="F21" s="242"/>
      <c r="G21" s="139" t="s">
        <v>106</v>
      </c>
      <c r="H21" s="146">
        <v>933</v>
      </c>
      <c r="I21" s="147"/>
      <c r="J21" s="146"/>
      <c r="K21" s="147"/>
      <c r="L21" s="146"/>
      <c r="M21" s="148">
        <f>M27+M29+M31+M28+M23+M22+M32+M30</f>
        <v>1449.7</v>
      </c>
      <c r="N21" s="141">
        <f>N27+N29+N31+N28+N23+N22+N32+N30</f>
        <v>4280</v>
      </c>
      <c r="O21" s="141">
        <f>SUM(O22:O32)</f>
        <v>3103.7</v>
      </c>
      <c r="P21" s="141">
        <v>0</v>
      </c>
      <c r="Q21" s="141">
        <f>SUM(Q22:Q32)</f>
        <v>10</v>
      </c>
      <c r="R21" s="127">
        <f>SUM(R22:R32)</f>
        <v>10</v>
      </c>
      <c r="S21" s="127">
        <f>SUM(S22:S32)</f>
        <v>10</v>
      </c>
    </row>
    <row r="22" spans="1:19" s="19" customFormat="1" ht="11.25" hidden="1" customHeight="1">
      <c r="A22" s="240" t="s">
        <v>103</v>
      </c>
      <c r="B22" s="240" t="s">
        <v>4</v>
      </c>
      <c r="C22" s="240" t="s">
        <v>69</v>
      </c>
      <c r="D22" s="240" t="s">
        <v>108</v>
      </c>
      <c r="E22" s="245"/>
      <c r="F22" s="243" t="s">
        <v>109</v>
      </c>
      <c r="G22" s="243" t="s">
        <v>106</v>
      </c>
      <c r="H22" s="238">
        <v>933</v>
      </c>
      <c r="I22" s="237" t="s">
        <v>110</v>
      </c>
      <c r="J22" s="238">
        <v>12</v>
      </c>
      <c r="K22" s="147" t="s">
        <v>111</v>
      </c>
      <c r="L22" s="238">
        <v>810</v>
      </c>
      <c r="M22" s="149">
        <v>1210</v>
      </c>
      <c r="N22" s="150">
        <v>0</v>
      </c>
      <c r="O22" s="150">
        <v>0</v>
      </c>
      <c r="P22" s="150">
        <v>0</v>
      </c>
      <c r="Q22" s="150">
        <v>0</v>
      </c>
      <c r="R22" s="129">
        <v>0</v>
      </c>
      <c r="S22" s="129">
        <v>0</v>
      </c>
    </row>
    <row r="23" spans="1:19" s="19" customFormat="1" ht="11.25" hidden="1" customHeight="1">
      <c r="A23" s="240"/>
      <c r="B23" s="240"/>
      <c r="C23" s="240"/>
      <c r="D23" s="240"/>
      <c r="E23" s="245"/>
      <c r="F23" s="243"/>
      <c r="G23" s="243"/>
      <c r="H23" s="238"/>
      <c r="I23" s="237"/>
      <c r="J23" s="238"/>
      <c r="K23" s="147" t="s">
        <v>112</v>
      </c>
      <c r="L23" s="238"/>
      <c r="M23" s="149">
        <v>0</v>
      </c>
      <c r="N23" s="150">
        <v>1240</v>
      </c>
      <c r="O23" s="150">
        <v>0</v>
      </c>
      <c r="P23" s="150">
        <v>0</v>
      </c>
      <c r="Q23" s="150">
        <v>0</v>
      </c>
      <c r="R23" s="129">
        <v>0</v>
      </c>
      <c r="S23" s="129">
        <v>0</v>
      </c>
    </row>
    <row r="24" spans="1:19" s="19" customFormat="1" ht="11.25" hidden="1" customHeight="1">
      <c r="A24" s="240"/>
      <c r="B24" s="240"/>
      <c r="C24" s="240"/>
      <c r="D24" s="240"/>
      <c r="E24" s="245"/>
      <c r="F24" s="243"/>
      <c r="G24" s="243"/>
      <c r="H24" s="238"/>
      <c r="I24" s="237"/>
      <c r="J24" s="238"/>
      <c r="K24" s="147" t="s">
        <v>113</v>
      </c>
      <c r="L24" s="238"/>
      <c r="M24" s="149">
        <v>0</v>
      </c>
      <c r="N24" s="150">
        <v>210</v>
      </c>
      <c r="O24" s="150">
        <v>0</v>
      </c>
      <c r="P24" s="150">
        <v>0</v>
      </c>
      <c r="Q24" s="150">
        <v>0</v>
      </c>
      <c r="R24" s="129">
        <v>0</v>
      </c>
      <c r="S24" s="129">
        <v>0</v>
      </c>
    </row>
    <row r="25" spans="1:19" s="19" customFormat="1" ht="11.25" hidden="1" customHeight="1">
      <c r="A25" s="240"/>
      <c r="B25" s="240"/>
      <c r="C25" s="240"/>
      <c r="D25" s="240"/>
      <c r="E25" s="245"/>
      <c r="F25" s="243"/>
      <c r="G25" s="243"/>
      <c r="H25" s="238"/>
      <c r="I25" s="237"/>
      <c r="J25" s="238"/>
      <c r="K25" s="147" t="s">
        <v>114</v>
      </c>
      <c r="L25" s="238">
        <v>814</v>
      </c>
      <c r="M25" s="149">
        <v>0</v>
      </c>
      <c r="N25" s="150">
        <v>0</v>
      </c>
      <c r="O25" s="150">
        <v>0</v>
      </c>
      <c r="P25" s="150">
        <v>0</v>
      </c>
      <c r="Q25" s="150">
        <v>10</v>
      </c>
      <c r="R25" s="129">
        <v>10</v>
      </c>
      <c r="S25" s="129">
        <v>10</v>
      </c>
    </row>
    <row r="26" spans="1:19" s="19" customFormat="1" ht="11.25" hidden="1" customHeight="1">
      <c r="A26" s="240"/>
      <c r="B26" s="240"/>
      <c r="C26" s="240"/>
      <c r="D26" s="240"/>
      <c r="E26" s="245"/>
      <c r="F26" s="243"/>
      <c r="G26" s="243"/>
      <c r="H26" s="238"/>
      <c r="I26" s="237"/>
      <c r="J26" s="238"/>
      <c r="K26" s="147" t="s">
        <v>115</v>
      </c>
      <c r="L26" s="238"/>
      <c r="M26" s="149">
        <v>0</v>
      </c>
      <c r="N26" s="150">
        <v>0</v>
      </c>
      <c r="O26" s="150">
        <v>20</v>
      </c>
      <c r="P26" s="150">
        <v>0</v>
      </c>
      <c r="Q26" s="150">
        <v>0</v>
      </c>
      <c r="R26" s="129">
        <v>0</v>
      </c>
      <c r="S26" s="129">
        <v>0</v>
      </c>
    </row>
    <row r="27" spans="1:19" s="19" customFormat="1" ht="11.25" hidden="1" customHeight="1">
      <c r="A27" s="240"/>
      <c r="B27" s="240"/>
      <c r="C27" s="240"/>
      <c r="D27" s="240"/>
      <c r="E27" s="245"/>
      <c r="F27" s="243"/>
      <c r="G27" s="243"/>
      <c r="H27" s="238"/>
      <c r="I27" s="237"/>
      <c r="J27" s="238"/>
      <c r="K27" s="147" t="s">
        <v>116</v>
      </c>
      <c r="L27" s="238"/>
      <c r="M27" s="149">
        <v>0</v>
      </c>
      <c r="N27" s="150">
        <v>0</v>
      </c>
      <c r="O27" s="150">
        <v>3083.7</v>
      </c>
      <c r="P27" s="150">
        <v>0</v>
      </c>
      <c r="Q27" s="150">
        <v>0</v>
      </c>
      <c r="R27" s="129">
        <v>0</v>
      </c>
      <c r="S27" s="129">
        <v>0</v>
      </c>
    </row>
    <row r="28" spans="1:19" s="19" customFormat="1" ht="11.25" hidden="1" customHeight="1">
      <c r="A28" s="240" t="s">
        <v>103</v>
      </c>
      <c r="B28" s="240" t="s">
        <v>4</v>
      </c>
      <c r="C28" s="244" t="s">
        <v>69</v>
      </c>
      <c r="D28" s="238">
        <v>6</v>
      </c>
      <c r="E28" s="241"/>
      <c r="F28" s="243" t="s">
        <v>117</v>
      </c>
      <c r="G28" s="243" t="s">
        <v>106</v>
      </c>
      <c r="H28" s="238">
        <v>933</v>
      </c>
      <c r="I28" s="237" t="s">
        <v>110</v>
      </c>
      <c r="J28" s="238">
        <v>12</v>
      </c>
      <c r="K28" s="147" t="s">
        <v>118</v>
      </c>
      <c r="L28" s="238">
        <v>810</v>
      </c>
      <c r="M28" s="149">
        <v>9.6999999999999993</v>
      </c>
      <c r="N28" s="150">
        <v>0</v>
      </c>
      <c r="O28" s="150">
        <v>0</v>
      </c>
      <c r="P28" s="150">
        <v>0</v>
      </c>
      <c r="Q28" s="150">
        <v>0</v>
      </c>
      <c r="R28" s="129">
        <v>0</v>
      </c>
      <c r="S28" s="129">
        <v>0</v>
      </c>
    </row>
    <row r="29" spans="1:19" s="19" customFormat="1" ht="11.25" hidden="1" customHeight="1">
      <c r="A29" s="240"/>
      <c r="B29" s="240"/>
      <c r="C29" s="244"/>
      <c r="D29" s="238"/>
      <c r="E29" s="241"/>
      <c r="F29" s="243"/>
      <c r="G29" s="243"/>
      <c r="H29" s="238"/>
      <c r="I29" s="237"/>
      <c r="J29" s="238"/>
      <c r="K29" s="147" t="s">
        <v>114</v>
      </c>
      <c r="L29" s="238"/>
      <c r="M29" s="149">
        <v>0</v>
      </c>
      <c r="N29" s="150">
        <v>23</v>
      </c>
      <c r="O29" s="150">
        <v>0</v>
      </c>
      <c r="P29" s="150">
        <v>0</v>
      </c>
      <c r="Q29" s="150">
        <v>0</v>
      </c>
      <c r="R29" s="129">
        <v>0</v>
      </c>
      <c r="S29" s="129">
        <v>0</v>
      </c>
    </row>
    <row r="30" spans="1:19" s="19" customFormat="1" ht="11.25" hidden="1" customHeight="1">
      <c r="A30" s="240"/>
      <c r="B30" s="240"/>
      <c r="C30" s="244"/>
      <c r="D30" s="238"/>
      <c r="E30" s="241"/>
      <c r="F30" s="243"/>
      <c r="G30" s="243"/>
      <c r="H30" s="238"/>
      <c r="I30" s="237"/>
      <c r="J30" s="238"/>
      <c r="K30" s="147" t="s">
        <v>111</v>
      </c>
      <c r="L30" s="238"/>
      <c r="M30" s="149">
        <v>230</v>
      </c>
      <c r="N30" s="150">
        <v>0</v>
      </c>
      <c r="O30" s="150">
        <v>0</v>
      </c>
      <c r="P30" s="150">
        <v>0</v>
      </c>
      <c r="Q30" s="150">
        <v>0</v>
      </c>
      <c r="R30" s="129">
        <v>0</v>
      </c>
      <c r="S30" s="129">
        <v>0</v>
      </c>
    </row>
    <row r="31" spans="1:19" s="19" customFormat="1" ht="11.25" hidden="1" customHeight="1">
      <c r="A31" s="240"/>
      <c r="B31" s="240"/>
      <c r="C31" s="244"/>
      <c r="D31" s="238"/>
      <c r="E31" s="241"/>
      <c r="F31" s="243"/>
      <c r="G31" s="243"/>
      <c r="H31" s="238"/>
      <c r="I31" s="237"/>
      <c r="J31" s="238"/>
      <c r="K31" s="147" t="s">
        <v>112</v>
      </c>
      <c r="L31" s="238"/>
      <c r="M31" s="149">
        <v>0</v>
      </c>
      <c r="N31" s="150">
        <v>757</v>
      </c>
      <c r="O31" s="150">
        <v>0</v>
      </c>
      <c r="P31" s="150">
        <v>0</v>
      </c>
      <c r="Q31" s="150">
        <v>0</v>
      </c>
      <c r="R31" s="129">
        <v>0</v>
      </c>
      <c r="S31" s="129">
        <v>0</v>
      </c>
    </row>
    <row r="32" spans="1:19" s="19" customFormat="1" ht="84" hidden="1" customHeight="1">
      <c r="A32" s="151" t="s">
        <v>103</v>
      </c>
      <c r="B32" s="151" t="s">
        <v>4</v>
      </c>
      <c r="C32" s="152" t="s">
        <v>69</v>
      </c>
      <c r="D32" s="146">
        <v>7</v>
      </c>
      <c r="E32" s="153"/>
      <c r="F32" s="154" t="s">
        <v>119</v>
      </c>
      <c r="G32" s="154" t="s">
        <v>106</v>
      </c>
      <c r="H32" s="146">
        <v>933</v>
      </c>
      <c r="I32" s="147" t="s">
        <v>110</v>
      </c>
      <c r="J32" s="146">
        <v>12</v>
      </c>
      <c r="K32" s="147" t="s">
        <v>112</v>
      </c>
      <c r="L32" s="146">
        <v>810</v>
      </c>
      <c r="M32" s="149">
        <v>0</v>
      </c>
      <c r="N32" s="150">
        <v>2260</v>
      </c>
      <c r="O32" s="150">
        <v>0</v>
      </c>
      <c r="P32" s="150">
        <v>0</v>
      </c>
      <c r="Q32" s="150">
        <v>0</v>
      </c>
      <c r="R32" s="129">
        <v>0</v>
      </c>
      <c r="S32" s="129">
        <v>0</v>
      </c>
    </row>
    <row r="33" spans="1:19" s="19" customFormat="1" ht="11.25" hidden="1" customHeight="1">
      <c r="A33" s="240" t="s">
        <v>103</v>
      </c>
      <c r="B33" s="240" t="s">
        <v>4</v>
      </c>
      <c r="C33" s="240" t="s">
        <v>10</v>
      </c>
      <c r="D33" s="238"/>
      <c r="E33" s="241"/>
      <c r="F33" s="242" t="s">
        <v>120</v>
      </c>
      <c r="G33" s="139" t="s">
        <v>101</v>
      </c>
      <c r="H33" s="146"/>
      <c r="I33" s="147"/>
      <c r="J33" s="146"/>
      <c r="K33" s="147"/>
      <c r="L33" s="146"/>
      <c r="M33" s="148">
        <f>M34</f>
        <v>140</v>
      </c>
      <c r="N33" s="141">
        <v>88.1</v>
      </c>
      <c r="O33" s="141">
        <f>SUM(O34)</f>
        <v>23.2</v>
      </c>
      <c r="P33" s="141">
        <v>9.3000000000000007</v>
      </c>
      <c r="Q33" s="141">
        <f>Q34</f>
        <v>10</v>
      </c>
      <c r="R33" s="127">
        <f>R34</f>
        <v>10</v>
      </c>
      <c r="S33" s="127">
        <f>S34</f>
        <v>10</v>
      </c>
    </row>
    <row r="34" spans="1:19" s="19" customFormat="1" ht="35.25" hidden="1" customHeight="1">
      <c r="A34" s="240"/>
      <c r="B34" s="240"/>
      <c r="C34" s="240"/>
      <c r="D34" s="238"/>
      <c r="E34" s="241"/>
      <c r="F34" s="242"/>
      <c r="G34" s="139" t="s">
        <v>106</v>
      </c>
      <c r="H34" s="155">
        <v>933</v>
      </c>
      <c r="I34" s="156"/>
      <c r="J34" s="155"/>
      <c r="K34" s="156"/>
      <c r="L34" s="155"/>
      <c r="M34" s="148">
        <f>M35+M36</f>
        <v>140</v>
      </c>
      <c r="N34" s="141">
        <f>N35+N36</f>
        <v>88.1</v>
      </c>
      <c r="O34" s="141">
        <f>SUM(O35:O36)</f>
        <v>23.2</v>
      </c>
      <c r="P34" s="141">
        <v>9.3000000000000007</v>
      </c>
      <c r="Q34" s="141">
        <f>Q35+Q36+Q37</f>
        <v>10</v>
      </c>
      <c r="R34" s="127">
        <f>R35+R36+R37</f>
        <v>10</v>
      </c>
      <c r="S34" s="127">
        <f>S35+S36+S37</f>
        <v>10</v>
      </c>
    </row>
    <row r="35" spans="1:19" s="19" customFormat="1" ht="17.25" hidden="1" customHeight="1">
      <c r="A35" s="240" t="s">
        <v>103</v>
      </c>
      <c r="B35" s="240" t="s">
        <v>4</v>
      </c>
      <c r="C35" s="240" t="s">
        <v>10</v>
      </c>
      <c r="D35" s="238">
        <v>1</v>
      </c>
      <c r="E35" s="241"/>
      <c r="F35" s="243" t="s">
        <v>121</v>
      </c>
      <c r="G35" s="243" t="s">
        <v>106</v>
      </c>
      <c r="H35" s="238">
        <v>933</v>
      </c>
      <c r="I35" s="237" t="s">
        <v>110</v>
      </c>
      <c r="J35" s="238">
        <v>12</v>
      </c>
      <c r="K35" s="147" t="s">
        <v>118</v>
      </c>
      <c r="L35" s="238">
        <v>244</v>
      </c>
      <c r="M35" s="149">
        <v>140</v>
      </c>
      <c r="N35" s="150">
        <v>0</v>
      </c>
      <c r="O35" s="150">
        <v>0</v>
      </c>
      <c r="P35" s="150">
        <v>0</v>
      </c>
      <c r="Q35" s="150">
        <v>0</v>
      </c>
      <c r="R35" s="129">
        <v>0</v>
      </c>
      <c r="S35" s="129">
        <v>0</v>
      </c>
    </row>
    <row r="36" spans="1:19" s="19" customFormat="1" ht="17.25" hidden="1" customHeight="1">
      <c r="A36" s="240"/>
      <c r="B36" s="240"/>
      <c r="C36" s="240"/>
      <c r="D36" s="238"/>
      <c r="E36" s="241"/>
      <c r="F36" s="243"/>
      <c r="G36" s="243"/>
      <c r="H36" s="238"/>
      <c r="I36" s="237"/>
      <c r="J36" s="238"/>
      <c r="K36" s="147" t="s">
        <v>122</v>
      </c>
      <c r="L36" s="238"/>
      <c r="M36" s="149">
        <v>0</v>
      </c>
      <c r="N36" s="150">
        <v>88.1</v>
      </c>
      <c r="O36" s="150">
        <v>23.2</v>
      </c>
      <c r="P36" s="150">
        <v>9.3000000000000007</v>
      </c>
      <c r="Q36" s="150">
        <v>10</v>
      </c>
      <c r="R36" s="129">
        <v>10</v>
      </c>
      <c r="S36" s="129">
        <v>10</v>
      </c>
    </row>
    <row r="37" spans="1:19" s="19" customFormat="1" ht="11.25" hidden="1" customHeight="1">
      <c r="A37" s="240" t="s">
        <v>103</v>
      </c>
      <c r="B37" s="240" t="s">
        <v>4</v>
      </c>
      <c r="C37" s="240" t="s">
        <v>110</v>
      </c>
      <c r="D37" s="238"/>
      <c r="E37" s="241"/>
      <c r="F37" s="242" t="s">
        <v>123</v>
      </c>
      <c r="G37" s="139" t="s">
        <v>101</v>
      </c>
      <c r="H37" s="146"/>
      <c r="I37" s="147"/>
      <c r="J37" s="146"/>
      <c r="K37" s="147"/>
      <c r="L37" s="146"/>
      <c r="M37" s="148">
        <f>M38</f>
        <v>49.075000000000003</v>
      </c>
      <c r="N37" s="141">
        <v>0</v>
      </c>
      <c r="O37" s="141">
        <v>12.5</v>
      </c>
      <c r="P37" s="141">
        <f>P38</f>
        <v>0</v>
      </c>
      <c r="Q37" s="141">
        <f>Q38</f>
        <v>0</v>
      </c>
      <c r="R37" s="127">
        <f>R38</f>
        <v>0</v>
      </c>
      <c r="S37" s="127">
        <f>S38</f>
        <v>0</v>
      </c>
    </row>
    <row r="38" spans="1:19" s="19" customFormat="1" ht="36.75" hidden="1" customHeight="1">
      <c r="A38" s="240"/>
      <c r="B38" s="240"/>
      <c r="C38" s="240"/>
      <c r="D38" s="238"/>
      <c r="E38" s="241"/>
      <c r="F38" s="242"/>
      <c r="G38" s="139" t="s">
        <v>106</v>
      </c>
      <c r="H38" s="155">
        <v>933</v>
      </c>
      <c r="I38" s="156"/>
      <c r="J38" s="155"/>
      <c r="K38" s="156"/>
      <c r="L38" s="155"/>
      <c r="M38" s="148">
        <f>M39+M40+M41</f>
        <v>49.075000000000003</v>
      </c>
      <c r="N38" s="141">
        <f>N40+N41</f>
        <v>0</v>
      </c>
      <c r="O38" s="141">
        <f>SUM(O39:O41)</f>
        <v>12.5</v>
      </c>
      <c r="P38" s="141">
        <f>SUM(P39:P41)</f>
        <v>0</v>
      </c>
      <c r="Q38" s="141">
        <f>Q39+Q40+Q41</f>
        <v>0</v>
      </c>
      <c r="R38" s="127">
        <f>R39+R40+R41</f>
        <v>0</v>
      </c>
      <c r="S38" s="127">
        <f>S39+S40+S41</f>
        <v>0</v>
      </c>
    </row>
    <row r="39" spans="1:19" s="19" customFormat="1" ht="11.25" hidden="1" customHeight="1">
      <c r="A39" s="240" t="s">
        <v>103</v>
      </c>
      <c r="B39" s="240" t="s">
        <v>4</v>
      </c>
      <c r="C39" s="240" t="s">
        <v>110</v>
      </c>
      <c r="D39" s="238">
        <v>1</v>
      </c>
      <c r="E39" s="241"/>
      <c r="F39" s="243" t="s">
        <v>124</v>
      </c>
      <c r="G39" s="243" t="s">
        <v>106</v>
      </c>
      <c r="H39" s="238">
        <v>933</v>
      </c>
      <c r="I39" s="237" t="s">
        <v>110</v>
      </c>
      <c r="J39" s="238">
        <v>12</v>
      </c>
      <c r="K39" s="147" t="s">
        <v>118</v>
      </c>
      <c r="L39" s="238">
        <v>244</v>
      </c>
      <c r="M39" s="148">
        <v>30</v>
      </c>
      <c r="N39" s="150">
        <v>0</v>
      </c>
      <c r="O39" s="150">
        <v>0</v>
      </c>
      <c r="P39" s="150">
        <v>0</v>
      </c>
      <c r="Q39" s="150">
        <v>0</v>
      </c>
      <c r="R39" s="129">
        <v>0</v>
      </c>
      <c r="S39" s="129">
        <v>0</v>
      </c>
    </row>
    <row r="40" spans="1:19" s="19" customFormat="1" ht="56.25" hidden="1" customHeight="1">
      <c r="A40" s="240"/>
      <c r="B40" s="240"/>
      <c r="C40" s="240"/>
      <c r="D40" s="238"/>
      <c r="E40" s="241"/>
      <c r="F40" s="243"/>
      <c r="G40" s="243"/>
      <c r="H40" s="238"/>
      <c r="I40" s="237"/>
      <c r="J40" s="238"/>
      <c r="K40" s="147" t="s">
        <v>125</v>
      </c>
      <c r="L40" s="238"/>
      <c r="M40" s="149">
        <v>0</v>
      </c>
      <c r="N40" s="150">
        <v>0</v>
      </c>
      <c r="O40" s="150">
        <v>12.5</v>
      </c>
      <c r="P40" s="150">
        <v>0</v>
      </c>
      <c r="Q40" s="150">
        <v>0</v>
      </c>
      <c r="R40" s="129">
        <v>0</v>
      </c>
      <c r="S40" s="129">
        <v>0</v>
      </c>
    </row>
    <row r="41" spans="1:19" s="19" customFormat="1" ht="102.75" hidden="1" customHeight="1">
      <c r="A41" s="151" t="s">
        <v>103</v>
      </c>
      <c r="B41" s="151" t="s">
        <v>4</v>
      </c>
      <c r="C41" s="151" t="s">
        <v>110</v>
      </c>
      <c r="D41" s="146">
        <v>3</v>
      </c>
      <c r="E41" s="153"/>
      <c r="F41" s="154" t="s">
        <v>126</v>
      </c>
      <c r="G41" s="154" t="s">
        <v>106</v>
      </c>
      <c r="H41" s="146">
        <v>933</v>
      </c>
      <c r="I41" s="147" t="s">
        <v>110</v>
      </c>
      <c r="J41" s="146">
        <v>12</v>
      </c>
      <c r="K41" s="147" t="s">
        <v>118</v>
      </c>
      <c r="L41" s="146">
        <v>810</v>
      </c>
      <c r="M41" s="149">
        <v>19.074999999999999</v>
      </c>
      <c r="N41" s="150">
        <v>0</v>
      </c>
      <c r="O41" s="150">
        <v>0</v>
      </c>
      <c r="P41" s="150">
        <v>0</v>
      </c>
      <c r="Q41" s="150">
        <v>0</v>
      </c>
      <c r="R41" s="129">
        <v>0</v>
      </c>
      <c r="S41" s="129">
        <v>0</v>
      </c>
    </row>
    <row r="42" spans="1:19" s="19" customFormat="1" ht="13.5" hidden="1" customHeight="1">
      <c r="A42" s="240" t="s">
        <v>103</v>
      </c>
      <c r="B42" s="240" t="s">
        <v>4</v>
      </c>
      <c r="C42" s="240" t="s">
        <v>103</v>
      </c>
      <c r="D42" s="238"/>
      <c r="E42" s="241"/>
      <c r="F42" s="242" t="s">
        <v>127</v>
      </c>
      <c r="G42" s="139" t="s">
        <v>101</v>
      </c>
      <c r="H42" s="155"/>
      <c r="I42" s="156"/>
      <c r="J42" s="155"/>
      <c r="K42" s="156"/>
      <c r="L42" s="155"/>
      <c r="M42" s="148">
        <f t="shared" ref="M42:S43" si="3">M43</f>
        <v>500</v>
      </c>
      <c r="N42" s="141">
        <f t="shared" si="3"/>
        <v>0</v>
      </c>
      <c r="O42" s="141">
        <f t="shared" si="3"/>
        <v>0</v>
      </c>
      <c r="P42" s="141">
        <f t="shared" si="3"/>
        <v>0</v>
      </c>
      <c r="Q42" s="141">
        <f t="shared" si="3"/>
        <v>0</v>
      </c>
      <c r="R42" s="127">
        <f t="shared" si="3"/>
        <v>0</v>
      </c>
      <c r="S42" s="127">
        <f t="shared" si="3"/>
        <v>0</v>
      </c>
    </row>
    <row r="43" spans="1:19" s="19" customFormat="1" ht="32.25" hidden="1" customHeight="1">
      <c r="A43" s="240"/>
      <c r="B43" s="240"/>
      <c r="C43" s="240"/>
      <c r="D43" s="238"/>
      <c r="E43" s="241"/>
      <c r="F43" s="242"/>
      <c r="G43" s="139" t="s">
        <v>106</v>
      </c>
      <c r="H43" s="155">
        <v>933</v>
      </c>
      <c r="I43" s="156"/>
      <c r="J43" s="155"/>
      <c r="K43" s="156"/>
      <c r="L43" s="155"/>
      <c r="M43" s="148">
        <f t="shared" si="3"/>
        <v>500</v>
      </c>
      <c r="N43" s="141">
        <f t="shared" si="3"/>
        <v>0</v>
      </c>
      <c r="O43" s="141">
        <f t="shared" si="3"/>
        <v>0</v>
      </c>
      <c r="P43" s="141">
        <f t="shared" si="3"/>
        <v>0</v>
      </c>
      <c r="Q43" s="141">
        <f t="shared" si="3"/>
        <v>0</v>
      </c>
      <c r="R43" s="127">
        <f t="shared" si="3"/>
        <v>0</v>
      </c>
      <c r="S43" s="127">
        <f t="shared" si="3"/>
        <v>0</v>
      </c>
    </row>
    <row r="44" spans="1:19" s="19" customFormat="1" ht="36" hidden="1" customHeight="1">
      <c r="A44" s="151" t="s">
        <v>103</v>
      </c>
      <c r="B44" s="151" t="s">
        <v>4</v>
      </c>
      <c r="C44" s="151" t="s">
        <v>103</v>
      </c>
      <c r="D44" s="146">
        <v>1</v>
      </c>
      <c r="E44" s="153"/>
      <c r="F44" s="154" t="s">
        <v>127</v>
      </c>
      <c r="G44" s="154" t="s">
        <v>106</v>
      </c>
      <c r="H44" s="146">
        <v>933</v>
      </c>
      <c r="I44" s="147" t="s">
        <v>110</v>
      </c>
      <c r="J44" s="146">
        <v>12</v>
      </c>
      <c r="K44" s="147" t="s">
        <v>111</v>
      </c>
      <c r="L44" s="146">
        <v>810</v>
      </c>
      <c r="M44" s="149">
        <v>500</v>
      </c>
      <c r="N44" s="150">
        <v>0</v>
      </c>
      <c r="O44" s="150">
        <v>0</v>
      </c>
      <c r="P44" s="150">
        <v>0</v>
      </c>
      <c r="Q44" s="150">
        <v>0</v>
      </c>
      <c r="R44" s="129">
        <v>0</v>
      </c>
      <c r="S44" s="128">
        <v>0</v>
      </c>
    </row>
    <row r="45" spans="1:19" s="19" customFormat="1" ht="11.25" hidden="1" customHeight="1">
      <c r="A45" s="230" t="s">
        <v>103</v>
      </c>
      <c r="B45" s="230" t="s">
        <v>108</v>
      </c>
      <c r="C45" s="230"/>
      <c r="D45" s="230"/>
      <c r="E45" s="231"/>
      <c r="F45" s="239" t="s">
        <v>128</v>
      </c>
      <c r="G45" s="139" t="s">
        <v>101</v>
      </c>
      <c r="H45" s="143"/>
      <c r="I45" s="143"/>
      <c r="J45" s="143"/>
      <c r="K45" s="143"/>
      <c r="L45" s="143"/>
      <c r="M45" s="141">
        <f t="shared" ref="M45:S45" si="4">M46</f>
        <v>0</v>
      </c>
      <c r="N45" s="141">
        <f t="shared" si="4"/>
        <v>0</v>
      </c>
      <c r="O45" s="141">
        <f t="shared" si="4"/>
        <v>0</v>
      </c>
      <c r="P45" s="141">
        <f t="shared" si="4"/>
        <v>0</v>
      </c>
      <c r="Q45" s="141">
        <f t="shared" si="4"/>
        <v>0</v>
      </c>
      <c r="R45" s="127">
        <f t="shared" si="4"/>
        <v>0</v>
      </c>
      <c r="S45" s="127">
        <f t="shared" si="4"/>
        <v>0</v>
      </c>
    </row>
    <row r="46" spans="1:19" s="19" customFormat="1" ht="21" hidden="1" customHeight="1">
      <c r="A46" s="230"/>
      <c r="B46" s="230"/>
      <c r="C46" s="230"/>
      <c r="D46" s="230"/>
      <c r="E46" s="231"/>
      <c r="F46" s="239"/>
      <c r="G46" s="144" t="s">
        <v>102</v>
      </c>
      <c r="H46" s="140">
        <v>933</v>
      </c>
      <c r="I46" s="143"/>
      <c r="J46" s="143"/>
      <c r="K46" s="143"/>
      <c r="L46" s="143"/>
      <c r="M46" s="141">
        <v>0</v>
      </c>
      <c r="N46" s="141">
        <v>0</v>
      </c>
      <c r="O46" s="141">
        <v>0</v>
      </c>
      <c r="P46" s="141">
        <v>0</v>
      </c>
      <c r="Q46" s="141">
        <v>0</v>
      </c>
      <c r="R46" s="127">
        <v>0</v>
      </c>
      <c r="S46" s="127">
        <v>0</v>
      </c>
    </row>
    <row r="47" spans="1:19" s="19" customFormat="1" ht="11.25" hidden="1" customHeight="1">
      <c r="A47" s="230" t="s">
        <v>103</v>
      </c>
      <c r="B47" s="230" t="s">
        <v>129</v>
      </c>
      <c r="C47" s="230"/>
      <c r="D47" s="230"/>
      <c r="E47" s="231"/>
      <c r="F47" s="239" t="s">
        <v>130</v>
      </c>
      <c r="G47" s="139" t="s">
        <v>101</v>
      </c>
      <c r="H47" s="143"/>
      <c r="I47" s="143"/>
      <c r="J47" s="143"/>
      <c r="K47" s="143"/>
      <c r="L47" s="143"/>
      <c r="M47" s="141">
        <f>M48</f>
        <v>0</v>
      </c>
      <c r="N47" s="141">
        <f>N48</f>
        <v>0</v>
      </c>
      <c r="O47" s="141">
        <f>O48</f>
        <v>0</v>
      </c>
      <c r="P47" s="141">
        <f>SUM(P48)</f>
        <v>0</v>
      </c>
      <c r="Q47" s="141">
        <f t="shared" ref="Q47:S48" si="5">SUM(Q48)</f>
        <v>0</v>
      </c>
      <c r="R47" s="127">
        <f t="shared" si="5"/>
        <v>0</v>
      </c>
      <c r="S47" s="127">
        <f t="shared" si="5"/>
        <v>0</v>
      </c>
    </row>
    <row r="48" spans="1:19" s="19" customFormat="1" ht="21" hidden="1" customHeight="1">
      <c r="A48" s="230"/>
      <c r="B48" s="230"/>
      <c r="C48" s="230"/>
      <c r="D48" s="230"/>
      <c r="E48" s="231"/>
      <c r="F48" s="239"/>
      <c r="G48" s="144" t="s">
        <v>102</v>
      </c>
      <c r="H48" s="140">
        <v>933</v>
      </c>
      <c r="I48" s="143"/>
      <c r="J48" s="143"/>
      <c r="K48" s="143"/>
      <c r="L48" s="143"/>
      <c r="M48" s="141">
        <v>0</v>
      </c>
      <c r="N48" s="141">
        <v>0</v>
      </c>
      <c r="O48" s="141">
        <v>0</v>
      </c>
      <c r="P48" s="141">
        <f>SUM(P49)</f>
        <v>0</v>
      </c>
      <c r="Q48" s="141">
        <f t="shared" si="5"/>
        <v>0</v>
      </c>
      <c r="R48" s="127">
        <f t="shared" si="5"/>
        <v>0</v>
      </c>
      <c r="S48" s="127">
        <f t="shared" si="5"/>
        <v>0</v>
      </c>
    </row>
    <row r="49" spans="1:19" s="19" customFormat="1" ht="36" hidden="1" customHeight="1">
      <c r="A49" s="151" t="s">
        <v>103</v>
      </c>
      <c r="B49" s="151" t="s">
        <v>129</v>
      </c>
      <c r="C49" s="151" t="s">
        <v>69</v>
      </c>
      <c r="D49" s="151"/>
      <c r="E49" s="157"/>
      <c r="F49" s="154" t="s">
        <v>131</v>
      </c>
      <c r="G49" s="158" t="s">
        <v>106</v>
      </c>
      <c r="H49" s="159">
        <v>933</v>
      </c>
      <c r="I49" s="160">
        <v>4</v>
      </c>
      <c r="J49" s="160">
        <v>12</v>
      </c>
      <c r="K49" s="160">
        <v>540161820</v>
      </c>
      <c r="L49" s="160">
        <v>244</v>
      </c>
      <c r="M49" s="150">
        <v>0</v>
      </c>
      <c r="N49" s="150">
        <v>0</v>
      </c>
      <c r="O49" s="150">
        <v>0</v>
      </c>
      <c r="P49" s="150">
        <v>0</v>
      </c>
      <c r="Q49" s="150">
        <v>0</v>
      </c>
      <c r="R49" s="129">
        <v>0</v>
      </c>
      <c r="S49" s="129">
        <v>0</v>
      </c>
    </row>
    <row r="50" spans="1:19" s="19" customFormat="1" ht="11.25" hidden="1" customHeight="1">
      <c r="A50" s="230" t="s">
        <v>103</v>
      </c>
      <c r="B50" s="230" t="s">
        <v>132</v>
      </c>
      <c r="C50" s="230"/>
      <c r="D50" s="230"/>
      <c r="E50" s="231"/>
      <c r="F50" s="239" t="s">
        <v>133</v>
      </c>
      <c r="G50" s="139" t="s">
        <v>101</v>
      </c>
      <c r="H50" s="143"/>
      <c r="I50" s="143"/>
      <c r="J50" s="143"/>
      <c r="K50" s="143"/>
      <c r="L50" s="143"/>
      <c r="M50" s="141">
        <f t="shared" ref="M50:S50" si="6">M51</f>
        <v>0</v>
      </c>
      <c r="N50" s="141">
        <f t="shared" si="6"/>
        <v>0</v>
      </c>
      <c r="O50" s="141">
        <f t="shared" si="6"/>
        <v>0</v>
      </c>
      <c r="P50" s="141">
        <f t="shared" si="6"/>
        <v>0</v>
      </c>
      <c r="Q50" s="141">
        <f t="shared" si="6"/>
        <v>0</v>
      </c>
      <c r="R50" s="127">
        <f t="shared" si="6"/>
        <v>0</v>
      </c>
      <c r="S50" s="127">
        <f t="shared" si="6"/>
        <v>0</v>
      </c>
    </row>
    <row r="51" spans="1:19" s="19" customFormat="1" ht="21" hidden="1" customHeight="1">
      <c r="A51" s="230"/>
      <c r="B51" s="230"/>
      <c r="C51" s="230"/>
      <c r="D51" s="230"/>
      <c r="E51" s="231"/>
      <c r="F51" s="239"/>
      <c r="G51" s="144" t="s">
        <v>102</v>
      </c>
      <c r="H51" s="140">
        <v>933</v>
      </c>
      <c r="I51" s="143"/>
      <c r="J51" s="143"/>
      <c r="K51" s="143"/>
      <c r="L51" s="143"/>
      <c r="M51" s="141">
        <v>0</v>
      </c>
      <c r="N51" s="141">
        <v>0</v>
      </c>
      <c r="O51" s="141">
        <v>0</v>
      </c>
      <c r="P51" s="141">
        <f>SUM(P52)</f>
        <v>0</v>
      </c>
      <c r="Q51" s="141">
        <f>SUM(Q52)</f>
        <v>0</v>
      </c>
      <c r="R51" s="127">
        <f>SUM(R52)</f>
        <v>0</v>
      </c>
      <c r="S51" s="127">
        <f>SUM(S52)</f>
        <v>0</v>
      </c>
    </row>
    <row r="52" spans="1:19" s="19" customFormat="1" ht="36" hidden="1" customHeight="1">
      <c r="A52" s="151" t="s">
        <v>103</v>
      </c>
      <c r="B52" s="151" t="s">
        <v>132</v>
      </c>
      <c r="C52" s="151" t="s">
        <v>10</v>
      </c>
      <c r="D52" s="151" t="s">
        <v>129</v>
      </c>
      <c r="E52" s="157"/>
      <c r="F52" s="154" t="s">
        <v>134</v>
      </c>
      <c r="G52" s="158" t="s">
        <v>106</v>
      </c>
      <c r="H52" s="159">
        <v>933</v>
      </c>
      <c r="I52" s="160">
        <v>4</v>
      </c>
      <c r="J52" s="160">
        <v>12</v>
      </c>
      <c r="K52" s="160">
        <v>550261820</v>
      </c>
      <c r="L52" s="160">
        <v>244</v>
      </c>
      <c r="M52" s="150">
        <v>0</v>
      </c>
      <c r="N52" s="150">
        <v>0</v>
      </c>
      <c r="O52" s="150">
        <v>0</v>
      </c>
      <c r="P52" s="150">
        <v>0</v>
      </c>
      <c r="Q52" s="150">
        <v>0</v>
      </c>
      <c r="R52" s="129">
        <v>0</v>
      </c>
      <c r="S52" s="129">
        <v>0</v>
      </c>
    </row>
    <row r="53" spans="1:19" s="19" customFormat="1" ht="11.25" customHeight="1">
      <c r="A53" s="230" t="s">
        <v>58</v>
      </c>
      <c r="B53" s="230" t="s">
        <v>99</v>
      </c>
      <c r="C53" s="230" t="s">
        <v>69</v>
      </c>
      <c r="D53" s="230"/>
      <c r="E53" s="231"/>
      <c r="F53" s="232" t="s">
        <v>59</v>
      </c>
      <c r="G53" s="233" t="s">
        <v>102</v>
      </c>
      <c r="H53" s="229">
        <v>933</v>
      </c>
      <c r="I53" s="230" t="s">
        <v>69</v>
      </c>
      <c r="J53" s="229">
        <v>13</v>
      </c>
      <c r="K53" s="229"/>
      <c r="L53" s="229">
        <v>244</v>
      </c>
      <c r="M53" s="216">
        <v>400</v>
      </c>
      <c r="N53" s="218">
        <v>0</v>
      </c>
      <c r="O53" s="216">
        <v>0</v>
      </c>
      <c r="P53" s="218">
        <v>0</v>
      </c>
      <c r="Q53" s="218">
        <v>0</v>
      </c>
      <c r="R53" s="215"/>
      <c r="S53" s="215"/>
    </row>
    <row r="54" spans="1:19" s="19" customFormat="1" ht="63" customHeight="1">
      <c r="A54" s="230"/>
      <c r="B54" s="230"/>
      <c r="C54" s="230"/>
      <c r="D54" s="230"/>
      <c r="E54" s="231"/>
      <c r="F54" s="232"/>
      <c r="G54" s="234"/>
      <c r="H54" s="229"/>
      <c r="I54" s="230"/>
      <c r="J54" s="229"/>
      <c r="K54" s="229"/>
      <c r="L54" s="229"/>
      <c r="M54" s="217"/>
      <c r="N54" s="219"/>
      <c r="O54" s="217"/>
      <c r="P54" s="219"/>
      <c r="Q54" s="219"/>
      <c r="R54" s="215"/>
      <c r="S54" s="215"/>
    </row>
    <row r="55" spans="1:19" s="19" customFormat="1" ht="11.25" customHeight="1">
      <c r="A55" s="230" t="s">
        <v>58</v>
      </c>
      <c r="B55" s="230" t="s">
        <v>99</v>
      </c>
      <c r="C55" s="230" t="s">
        <v>110</v>
      </c>
      <c r="D55" s="230"/>
      <c r="E55" s="231"/>
      <c r="F55" s="232" t="s">
        <v>135</v>
      </c>
      <c r="G55" s="233" t="s">
        <v>106</v>
      </c>
      <c r="H55" s="229">
        <v>933</v>
      </c>
      <c r="I55" s="230" t="s">
        <v>69</v>
      </c>
      <c r="J55" s="229">
        <v>13</v>
      </c>
      <c r="K55" s="229"/>
      <c r="L55" s="229">
        <v>244</v>
      </c>
      <c r="M55" s="216">
        <v>100</v>
      </c>
      <c r="N55" s="218">
        <v>0</v>
      </c>
      <c r="O55" s="216">
        <v>0</v>
      </c>
      <c r="P55" s="216">
        <v>0</v>
      </c>
      <c r="Q55" s="218">
        <v>0</v>
      </c>
      <c r="R55" s="213"/>
      <c r="S55" s="213"/>
    </row>
    <row r="56" spans="1:19" s="19" customFormat="1" ht="59.25" customHeight="1">
      <c r="A56" s="230"/>
      <c r="B56" s="230"/>
      <c r="C56" s="230"/>
      <c r="D56" s="230"/>
      <c r="E56" s="231"/>
      <c r="F56" s="232"/>
      <c r="G56" s="234"/>
      <c r="H56" s="229"/>
      <c r="I56" s="230"/>
      <c r="J56" s="229"/>
      <c r="K56" s="229"/>
      <c r="L56" s="229"/>
      <c r="M56" s="217"/>
      <c r="N56" s="219"/>
      <c r="O56" s="216"/>
      <c r="P56" s="216"/>
      <c r="Q56" s="219"/>
      <c r="R56" s="214"/>
      <c r="S56" s="214"/>
    </row>
    <row r="57" spans="1:19" s="19" customFormat="1" ht="11.25" customHeight="1">
      <c r="A57" s="226"/>
      <c r="B57" s="226"/>
      <c r="C57" s="226"/>
      <c r="D57" s="226"/>
      <c r="E57" s="227"/>
      <c r="F57" s="228"/>
      <c r="G57" s="235"/>
      <c r="H57" s="236"/>
      <c r="I57" s="236"/>
      <c r="J57" s="236"/>
      <c r="K57" s="236"/>
      <c r="L57" s="236"/>
      <c r="M57" s="210"/>
      <c r="N57" s="210"/>
      <c r="O57" s="210"/>
      <c r="P57" s="210"/>
      <c r="Q57" s="211"/>
      <c r="R57" s="211"/>
      <c r="S57" s="211"/>
    </row>
    <row r="58" spans="1:19" s="19" customFormat="1" ht="19.5" customHeight="1">
      <c r="A58" s="226"/>
      <c r="B58" s="226"/>
      <c r="C58" s="226"/>
      <c r="D58" s="226"/>
      <c r="E58" s="227"/>
      <c r="F58" s="228"/>
      <c r="G58" s="235"/>
      <c r="H58" s="236"/>
      <c r="I58" s="236"/>
      <c r="J58" s="236"/>
      <c r="K58" s="236"/>
      <c r="L58" s="236"/>
      <c r="M58" s="210"/>
      <c r="N58" s="210"/>
      <c r="O58" s="210"/>
      <c r="P58" s="210"/>
      <c r="Q58" s="212"/>
      <c r="R58" s="212"/>
      <c r="S58" s="212"/>
    </row>
  </sheetData>
  <mergeCells count="176">
    <mergeCell ref="C35:C36"/>
    <mergeCell ref="A22:A27"/>
    <mergeCell ref="B22:B27"/>
    <mergeCell ref="C22:C27"/>
    <mergeCell ref="D22:D27"/>
    <mergeCell ref="L22:L24"/>
    <mergeCell ref="A16:A17"/>
    <mergeCell ref="B16:B17"/>
    <mergeCell ref="C16:C17"/>
    <mergeCell ref="D16:D17"/>
    <mergeCell ref="E16:E17"/>
    <mergeCell ref="F16:F17"/>
    <mergeCell ref="A20:A21"/>
    <mergeCell ref="B20:B21"/>
    <mergeCell ref="C20:C21"/>
    <mergeCell ref="D20:D21"/>
    <mergeCell ref="E20:E21"/>
    <mergeCell ref="F20:F21"/>
    <mergeCell ref="A18:A19"/>
    <mergeCell ref="B18:B19"/>
    <mergeCell ref="C18:C19"/>
    <mergeCell ref="D18:D19"/>
    <mergeCell ref="E18:E19"/>
    <mergeCell ref="F18:F19"/>
    <mergeCell ref="C50:C51"/>
    <mergeCell ref="D50:D51"/>
    <mergeCell ref="E50:E51"/>
    <mergeCell ref="A45:A46"/>
    <mergeCell ref="B45:B46"/>
    <mergeCell ref="C45:C46"/>
    <mergeCell ref="D45:D46"/>
    <mergeCell ref="E45:E46"/>
    <mergeCell ref="F45:F46"/>
    <mergeCell ref="A14:A15"/>
    <mergeCell ref="B14:B15"/>
    <mergeCell ref="C14:C15"/>
    <mergeCell ref="D14:D15"/>
    <mergeCell ref="E14:E15"/>
    <mergeCell ref="F14:F15"/>
    <mergeCell ref="A7:Q7"/>
    <mergeCell ref="A8:Q8"/>
    <mergeCell ref="A9:Q9"/>
    <mergeCell ref="A11:E11"/>
    <mergeCell ref="F11:F12"/>
    <mergeCell ref="G11:G12"/>
    <mergeCell ref="H11:L11"/>
    <mergeCell ref="J28:J31"/>
    <mergeCell ref="L28:L31"/>
    <mergeCell ref="A33:A34"/>
    <mergeCell ref="B33:B34"/>
    <mergeCell ref="C33:C34"/>
    <mergeCell ref="D33:D34"/>
    <mergeCell ref="E33:E34"/>
    <mergeCell ref="F33:F34"/>
    <mergeCell ref="L25:L27"/>
    <mergeCell ref="A28:A31"/>
    <mergeCell ref="B28:B31"/>
    <mergeCell ref="C28:C31"/>
    <mergeCell ref="D28:D31"/>
    <mergeCell ref="E28:E31"/>
    <mergeCell ref="F28:F31"/>
    <mergeCell ref="G28:G31"/>
    <mergeCell ref="H28:H31"/>
    <mergeCell ref="I28:I31"/>
    <mergeCell ref="E22:E27"/>
    <mergeCell ref="F22:F27"/>
    <mergeCell ref="G22:G27"/>
    <mergeCell ref="H22:H27"/>
    <mergeCell ref="I22:I27"/>
    <mergeCell ref="J22:J27"/>
    <mergeCell ref="J35:J36"/>
    <mergeCell ref="L35:L36"/>
    <mergeCell ref="A39:A40"/>
    <mergeCell ref="B39:B40"/>
    <mergeCell ref="C39:C40"/>
    <mergeCell ref="D39:D40"/>
    <mergeCell ref="E39:E40"/>
    <mergeCell ref="F39:F40"/>
    <mergeCell ref="G39:G40"/>
    <mergeCell ref="H39:H40"/>
    <mergeCell ref="D35:D36"/>
    <mergeCell ref="E35:E36"/>
    <mergeCell ref="F35:F36"/>
    <mergeCell ref="G35:G36"/>
    <mergeCell ref="H35:H36"/>
    <mergeCell ref="I35:I36"/>
    <mergeCell ref="F37:F38"/>
    <mergeCell ref="A37:A38"/>
    <mergeCell ref="B37:B38"/>
    <mergeCell ref="C37:C38"/>
    <mergeCell ref="D37:D38"/>
    <mergeCell ref="E37:E38"/>
    <mergeCell ref="A35:A36"/>
    <mergeCell ref="B35:B36"/>
    <mergeCell ref="A53:A54"/>
    <mergeCell ref="B53:B54"/>
    <mergeCell ref="C53:C54"/>
    <mergeCell ref="D53:D54"/>
    <mergeCell ref="E53:E54"/>
    <mergeCell ref="F53:F54"/>
    <mergeCell ref="I39:I40"/>
    <mergeCell ref="J39:J40"/>
    <mergeCell ref="L39:L40"/>
    <mergeCell ref="A47:A48"/>
    <mergeCell ref="B47:B48"/>
    <mergeCell ref="C47:C48"/>
    <mergeCell ref="D47:D48"/>
    <mergeCell ref="E47:E48"/>
    <mergeCell ref="F47:F48"/>
    <mergeCell ref="A42:A43"/>
    <mergeCell ref="B42:B43"/>
    <mergeCell ref="C42:C43"/>
    <mergeCell ref="D42:D43"/>
    <mergeCell ref="E42:E43"/>
    <mergeCell ref="F42:F43"/>
    <mergeCell ref="F50:F51"/>
    <mergeCell ref="A50:A51"/>
    <mergeCell ref="B50:B51"/>
    <mergeCell ref="I57:I58"/>
    <mergeCell ref="J57:J58"/>
    <mergeCell ref="K57:K58"/>
    <mergeCell ref="L57:L58"/>
    <mergeCell ref="G53:G54"/>
    <mergeCell ref="H53:H54"/>
    <mergeCell ref="I53:I54"/>
    <mergeCell ref="J53:J54"/>
    <mergeCell ref="K53:K54"/>
    <mergeCell ref="L53:L54"/>
    <mergeCell ref="O4:Q4"/>
    <mergeCell ref="O5:P5"/>
    <mergeCell ref="M11:O11"/>
    <mergeCell ref="P11:Q11"/>
    <mergeCell ref="A57:A58"/>
    <mergeCell ref="B57:B58"/>
    <mergeCell ref="C57:C58"/>
    <mergeCell ref="D57:D58"/>
    <mergeCell ref="E57:E58"/>
    <mergeCell ref="F57:F58"/>
    <mergeCell ref="J55:J56"/>
    <mergeCell ref="K55:K56"/>
    <mergeCell ref="L55:L56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G57:G58"/>
    <mergeCell ref="H57:H58"/>
    <mergeCell ref="M2:Q2"/>
    <mergeCell ref="M3:Q3"/>
    <mergeCell ref="M1:Q1"/>
    <mergeCell ref="M4:N4"/>
    <mergeCell ref="M57:M58"/>
    <mergeCell ref="N57:N58"/>
    <mergeCell ref="O57:O58"/>
    <mergeCell ref="P57:P58"/>
    <mergeCell ref="Q57:S58"/>
    <mergeCell ref="S55:S56"/>
    <mergeCell ref="S53:S54"/>
    <mergeCell ref="M53:M54"/>
    <mergeCell ref="N53:N54"/>
    <mergeCell ref="O53:O54"/>
    <mergeCell ref="P53:P54"/>
    <mergeCell ref="Q53:Q54"/>
    <mergeCell ref="R53:R54"/>
    <mergeCell ref="R11:S11"/>
    <mergeCell ref="P55:P56"/>
    <mergeCell ref="Q55:Q56"/>
    <mergeCell ref="R55:R56"/>
    <mergeCell ref="M55:M56"/>
    <mergeCell ref="N55:N56"/>
    <mergeCell ref="O55:O56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63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2"/>
  <sheetViews>
    <sheetView view="pageBreakPreview" topLeftCell="B2" zoomScale="60" zoomScaleNormal="80" workbookViewId="0">
      <selection activeCell="K23" sqref="K23"/>
    </sheetView>
  </sheetViews>
  <sheetFormatPr defaultRowHeight="15"/>
  <cols>
    <col min="1" max="1" width="7.85546875" style="16" customWidth="1"/>
    <col min="2" max="2" width="38" style="16" customWidth="1"/>
    <col min="3" max="3" width="19.28515625" style="16" customWidth="1"/>
    <col min="4" max="4" width="14" style="16" customWidth="1"/>
    <col min="5" max="5" width="61.85546875" style="16" customWidth="1"/>
    <col min="6" max="9" width="8.28515625" style="16" customWidth="1"/>
    <col min="10" max="10" width="18" style="16" customWidth="1"/>
    <col min="11" max="16384" width="9.140625" style="16"/>
  </cols>
  <sheetData>
    <row r="1" spans="1:17" s="20" customFormat="1" ht="14.1" customHeight="1">
      <c r="A1" s="13"/>
      <c r="B1" s="13"/>
      <c r="C1" s="13"/>
      <c r="D1" s="13"/>
      <c r="E1" s="118" t="s">
        <v>149</v>
      </c>
      <c r="F1" s="13"/>
      <c r="G1" s="13"/>
      <c r="H1" s="18"/>
    </row>
    <row r="2" spans="1:17" s="20" customFormat="1" ht="14.1" customHeight="1">
      <c r="A2" s="258" t="s">
        <v>150</v>
      </c>
      <c r="B2" s="258"/>
      <c r="C2" s="258"/>
      <c r="D2" s="258"/>
      <c r="E2" s="258"/>
      <c r="F2" s="119"/>
      <c r="G2" s="119"/>
      <c r="H2" s="119"/>
      <c r="I2" s="119"/>
    </row>
    <row r="3" spans="1:17" s="38" customFormat="1" ht="17.25" customHeight="1">
      <c r="A3" s="195" t="s">
        <v>145</v>
      </c>
      <c r="B3" s="195"/>
      <c r="C3" s="195"/>
      <c r="D3" s="195"/>
      <c r="E3" s="195"/>
      <c r="F3" s="120"/>
      <c r="G3" s="120"/>
      <c r="H3" s="120"/>
      <c r="I3" s="120"/>
      <c r="J3" s="120"/>
      <c r="K3" s="120"/>
    </row>
    <row r="4" spans="1:17" s="13" customFormat="1" ht="15" customHeight="1">
      <c r="A4" s="161" t="s">
        <v>56</v>
      </c>
      <c r="B4" s="161"/>
      <c r="C4" s="161"/>
      <c r="D4" s="161"/>
      <c r="E4" s="161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s="13" customFormat="1" ht="16.149999999999999" customHeight="1">
      <c r="A5" s="161" t="s">
        <v>162</v>
      </c>
      <c r="B5" s="161"/>
      <c r="C5" s="161"/>
      <c r="D5" s="161"/>
      <c r="E5" s="161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s="5" customFormat="1" ht="14.1" customHeight="1">
      <c r="A6" s="4"/>
      <c r="B6" s="116"/>
      <c r="C6" s="116"/>
      <c r="D6" s="116"/>
      <c r="E6" s="116"/>
      <c r="F6" s="116"/>
      <c r="G6" s="116"/>
      <c r="H6" s="116"/>
      <c r="I6" s="116"/>
    </row>
    <row r="7" spans="1:17" s="22" customFormat="1" ht="29.25" customHeight="1">
      <c r="A7" s="9" t="s">
        <v>14</v>
      </c>
      <c r="B7" s="9" t="s">
        <v>151</v>
      </c>
      <c r="C7" s="9" t="s">
        <v>152</v>
      </c>
      <c r="D7" s="9" t="s">
        <v>153</v>
      </c>
      <c r="E7" s="9" t="s">
        <v>154</v>
      </c>
    </row>
    <row r="8" spans="1:17" s="22" customFormat="1" ht="12.7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</row>
    <row r="9" spans="1:17" s="28" customFormat="1" ht="69.75" customHeight="1">
      <c r="A9" s="121">
        <v>1</v>
      </c>
      <c r="B9" s="121" t="s">
        <v>156</v>
      </c>
      <c r="C9" s="122">
        <v>44195</v>
      </c>
      <c r="D9" s="121">
        <v>1771</v>
      </c>
      <c r="E9" s="123" t="s">
        <v>157</v>
      </c>
    </row>
    <row r="10" spans="1:17" s="28" customFormat="1" ht="20.45" customHeight="1">
      <c r="A10" s="121">
        <v>2</v>
      </c>
      <c r="B10" s="121"/>
      <c r="C10" s="122"/>
      <c r="D10" s="121"/>
      <c r="E10" s="121"/>
    </row>
    <row r="11" spans="1:17" s="28" customFormat="1" ht="12.75">
      <c r="A11" s="121">
        <v>3</v>
      </c>
      <c r="B11" s="121"/>
      <c r="C11" s="122"/>
      <c r="D11" s="121"/>
      <c r="E11" s="121"/>
    </row>
    <row r="12" spans="1:17" s="28" customFormat="1" ht="12.75">
      <c r="A12" s="121"/>
      <c r="B12" s="121"/>
      <c r="C12" s="121"/>
      <c r="D12" s="121"/>
      <c r="E12" s="121"/>
    </row>
  </sheetData>
  <mergeCells count="4">
    <mergeCell ref="A2:E2"/>
    <mergeCell ref="A3:E3"/>
    <mergeCell ref="A4:E4"/>
    <mergeCell ref="A5:E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Тит.лист</vt:lpstr>
      <vt:lpstr>ф 2</vt:lpstr>
      <vt:lpstr>ф 3</vt:lpstr>
      <vt:lpstr>ф 4</vt:lpstr>
      <vt:lpstr>ф 5</vt:lpstr>
      <vt:lpstr>ф 1</vt:lpstr>
      <vt:lpstr>ф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2016-07-06T07:02:52Z</cp:lastPrinted>
  <dcterms:created xsi:type="dcterms:W3CDTF">2006-09-28T05:33:49Z</dcterms:created>
  <dcterms:modified xsi:type="dcterms:W3CDTF">2021-04-28T05:14:34Z</dcterms:modified>
</cp:coreProperties>
</file>